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/>
  <bookViews>
    <workbookView xWindow="600" yWindow="0" windowWidth="15480" windowHeight="9615" activeTab="0"/>
  </bookViews>
  <sheets>
    <sheet name="UT Calc." sheetId="1" r:id="rId1"/>
  </sheets>
  <definedNames>
    <definedName name="_xlnm.Print_Area" localSheetId="0">'UT Calc.'!$A$1:$K$108</definedName>
    <definedName name="_xlnm.Print_Area">'UT Calc.'!$A$1:$H$114</definedName>
  </definedNames>
  <calcPr fullCalcOnLoad="1"/>
</workbook>
</file>

<file path=xl/comments1.xml><?xml version="1.0" encoding="utf-8"?>
<comments xmlns="http://schemas.openxmlformats.org/spreadsheetml/2006/main">
  <authors>
    <author>trotteej</author>
  </authors>
  <commentList>
    <comment ref="D37" authorId="0">
      <text>
        <r>
          <rPr>
            <b/>
            <sz val="10"/>
            <rFont val="Tahoma"/>
            <family val="2"/>
          </rPr>
          <t xml:space="preserve">When frequency is in MHZ., ensure decimal point is in the proper place.  Example: .23 x 10 </t>
        </r>
        <r>
          <rPr>
            <b/>
            <sz val="8"/>
            <rFont val="Tahoma"/>
            <family val="2"/>
          </rPr>
          <t>6</t>
        </r>
        <r>
          <rPr>
            <b/>
            <sz val="10"/>
            <rFont val="Tahoma"/>
            <family val="2"/>
          </rPr>
          <t xml:space="preserve"> for MHz. or 2.3 for x 10</t>
        </r>
        <r>
          <rPr>
            <b/>
            <sz val="8"/>
            <rFont val="Tahoma"/>
            <family val="2"/>
          </rPr>
          <t xml:space="preserve"> 5.
</t>
        </r>
      </text>
    </comment>
    <comment ref="A28" authorId="0">
      <text>
        <r>
          <rPr>
            <b/>
            <sz val="10"/>
            <rFont val="Tahoma"/>
            <family val="2"/>
          </rPr>
          <t xml:space="preserve">Value indicates actual dB difference.
</t>
        </r>
      </text>
    </comment>
    <comment ref="F6" authorId="0">
      <text>
        <r>
          <rPr>
            <b/>
            <sz val="12"/>
            <color indexed="18"/>
            <rFont val="Arial Black"/>
            <family val="2"/>
          </rPr>
          <t xml:space="preserve">This </t>
        </r>
        <r>
          <rPr>
            <b/>
            <sz val="12"/>
            <color indexed="10"/>
            <rFont val="Arial Black"/>
            <family val="2"/>
          </rPr>
          <t>Red</t>
        </r>
        <r>
          <rPr>
            <b/>
            <sz val="12"/>
            <color indexed="18"/>
            <rFont val="Arial Black"/>
            <family val="2"/>
          </rPr>
          <t xml:space="preserve"> Symbol in the upper right hand corner of a cell indicates the cell  contains  information which is pertinent to the formula.
To find values in Column "A", Enter
values in the cells on the right.</t>
        </r>
      </text>
    </comment>
    <comment ref="D71" authorId="0">
      <text>
        <r>
          <rPr>
            <b/>
            <sz val="8"/>
            <rFont val="Tahoma"/>
            <family val="2"/>
          </rPr>
          <t xml:space="preserve">SP = SoundPath Distance.
</t>
        </r>
      </text>
    </comment>
    <comment ref="D74" authorId="0">
      <text>
        <r>
          <rPr>
            <b/>
            <sz val="8"/>
            <rFont val="Tahoma"/>
            <family val="2"/>
          </rPr>
          <t xml:space="preserve">SP = SoundPath Distance.
</t>
        </r>
      </text>
    </comment>
    <comment ref="E82" authorId="0">
      <text>
        <r>
          <rPr>
            <b/>
            <sz val="8"/>
            <rFont val="Tahoma"/>
            <family val="2"/>
          </rPr>
          <t xml:space="preserve">SP = SoundPath Distance.
</t>
        </r>
      </text>
    </comment>
  </commentList>
</comments>
</file>

<file path=xl/sharedStrings.xml><?xml version="1.0" encoding="utf-8"?>
<sst xmlns="http://schemas.openxmlformats.org/spreadsheetml/2006/main" count="85" uniqueCount="59">
  <si>
    <t>ULTRASONIC CALCULATIONS</t>
  </si>
  <si>
    <t>SNELLS LAW</t>
  </si>
  <si>
    <t>Velocity 1</t>
  </si>
  <si>
    <t>Velocity 2</t>
  </si>
  <si>
    <t>Acoustic Impedance</t>
  </si>
  <si>
    <t>Impedance-Z</t>
  </si>
  <si>
    <t>Mat. Density g/cm 3</t>
  </si>
  <si>
    <t>Decibels</t>
  </si>
  <si>
    <t>Ratio A1/A2</t>
  </si>
  <si>
    <t>Wavelength</t>
  </si>
  <si>
    <t>Frequency</t>
  </si>
  <si>
    <t>LENGTH of NEAR ZONE</t>
  </si>
  <si>
    <t>Near Zone</t>
  </si>
  <si>
    <t>Crystal Diameter</t>
  </si>
  <si>
    <t>BEAM DIVERGENCE</t>
  </si>
  <si>
    <t>Degrees 1 /2 Angle</t>
  </si>
  <si>
    <t>Long.Velocity in MATL.</t>
  </si>
  <si>
    <t>REFLECTED ENERGY</t>
  </si>
  <si>
    <t>Reflected Energy</t>
  </si>
  <si>
    <t>Impedence 1 (Z-1)</t>
  </si>
  <si>
    <t>Impedence 2 (Z-2)</t>
  </si>
  <si>
    <t>Angle Beam Formulae</t>
  </si>
  <si>
    <t>LEG Length</t>
  </si>
  <si>
    <t>THICKNESS of MATL.</t>
  </si>
  <si>
    <t>Transducer Angle in Degrees</t>
  </si>
  <si>
    <t>V-PATH</t>
  </si>
  <si>
    <t>Transduce Angle in Degrees</t>
  </si>
  <si>
    <t>SKIP Distance</t>
  </si>
  <si>
    <t>DEFECT LOCATION in 1st LEG</t>
  </si>
  <si>
    <t>SURFACE DISTANCE</t>
  </si>
  <si>
    <t>DEPTH (1st LEG)</t>
  </si>
  <si>
    <t>DEFECT LOCATION in 2nd LEG</t>
  </si>
  <si>
    <t>DEPTH (2nd LEG)</t>
  </si>
  <si>
    <t>FIRST CRITICAL ANGLE</t>
  </si>
  <si>
    <t>1st Crit. Angle Degrees</t>
  </si>
  <si>
    <t>Long. Vel. MAT.2</t>
  </si>
  <si>
    <t>Long. Veloc. MAT.1</t>
  </si>
  <si>
    <t>SECOND CRITICAL ANGLE</t>
  </si>
  <si>
    <t>2nd Crit.Angle Degrees</t>
  </si>
  <si>
    <t>Shear Veloc. MAT.2</t>
  </si>
  <si>
    <t>Angle 2 (in Degrees)</t>
  </si>
  <si>
    <t>Angle 1 (in Degrees)</t>
  </si>
  <si>
    <t xml:space="preserve">Velocity 1 </t>
  </si>
  <si>
    <t xml:space="preserve">Velocity 2 </t>
  </si>
  <si>
    <t>SP</t>
  </si>
  <si>
    <t xml:space="preserve"> Angle in Degrees</t>
  </si>
  <si>
    <t>NOTE:</t>
  </si>
  <si>
    <t>UT velocity (mm)</t>
  </si>
  <si>
    <t xml:space="preserve">Amplitude 2 </t>
  </si>
  <si>
    <t>Percent of Reference</t>
  </si>
  <si>
    <t>Amplitude 1 (Ref.)</t>
  </si>
  <si>
    <t>Amplitude / Decibels</t>
  </si>
  <si>
    <t>Screen Range</t>
  </si>
  <si>
    <t>Screen Position</t>
  </si>
  <si>
    <t>Sound Path</t>
  </si>
  <si>
    <t>Frequency (MHz.)</t>
  </si>
  <si>
    <r>
      <t xml:space="preserve">Velocity x 10 </t>
    </r>
    <r>
      <rPr>
        <sz val="8"/>
        <rFont val="Geneva"/>
        <family val="0"/>
      </rPr>
      <t>6</t>
    </r>
  </si>
  <si>
    <t>Reading SoundPath from Screen</t>
  </si>
  <si>
    <t>Click Here For Instructions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</si>
</sst>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0"/>
      <name val="Geneva"/>
      <family val="0"/>
    </font>
    <font>
      <sz val="10"/>
      <color indexed="12"/>
      <name val="Geneva"/>
      <family val="0"/>
    </font>
    <font>
      <sz val="10"/>
      <color indexed="17"/>
      <name val="Geneva"/>
      <family val="0"/>
    </font>
    <font>
      <sz val="10"/>
      <color indexed="8"/>
      <name val="Geneva"/>
      <family val="0"/>
    </font>
    <font>
      <b/>
      <i/>
      <sz val="10"/>
      <color indexed="8"/>
      <name val="Geneva"/>
      <family val="0"/>
    </font>
    <font>
      <sz val="10"/>
      <color indexed="50"/>
      <name val="Geneva"/>
      <family val="0"/>
    </font>
    <font>
      <sz val="10"/>
      <color indexed="11"/>
      <name val="Geneva"/>
      <family val="0"/>
    </font>
    <font>
      <sz val="10"/>
      <color indexed="57"/>
      <name val="Geneva"/>
      <family val="0"/>
    </font>
    <font>
      <b/>
      <sz val="10"/>
      <color indexed="56"/>
      <name val="Geneva"/>
      <family val="0"/>
    </font>
    <font>
      <b/>
      <sz val="8"/>
      <name val="Tahoma"/>
      <family val="2"/>
    </font>
    <font>
      <b/>
      <sz val="10"/>
      <color indexed="10"/>
      <name val="Geneva"/>
      <family val="0"/>
    </font>
    <font>
      <b/>
      <sz val="10"/>
      <name val="Tahoma"/>
      <family val="2"/>
    </font>
    <font>
      <b/>
      <u val="single"/>
      <sz val="12"/>
      <color indexed="10"/>
      <name val="Geneva"/>
      <family val="0"/>
    </font>
    <font>
      <b/>
      <u val="single"/>
      <sz val="10"/>
      <name val="Geneva"/>
      <family val="0"/>
    </font>
    <font>
      <sz val="8"/>
      <name val="Geneva"/>
      <family val="0"/>
    </font>
    <font>
      <b/>
      <sz val="12"/>
      <color indexed="10"/>
      <name val="Arial Black"/>
      <family val="2"/>
    </font>
    <font>
      <b/>
      <sz val="12"/>
      <color indexed="18"/>
      <name val="Arial Black"/>
      <family val="2"/>
    </font>
    <font>
      <b/>
      <u val="single"/>
      <sz val="26"/>
      <color indexed="18"/>
      <name val="Castellar"/>
      <family val="1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164" fontId="9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16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12" fillId="0" borderId="0" xfId="0" applyNumberFormat="1" applyFont="1" applyAlignment="1">
      <alignment horizontal="right"/>
    </xf>
    <xf numFmtId="164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10" fontId="0" fillId="0" borderId="0" xfId="0" applyNumberFormat="1" applyBorder="1" applyAlignment="1">
      <alignment horizontal="center"/>
    </xf>
    <xf numFmtId="10" fontId="12" fillId="0" borderId="0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13</xdr:row>
      <xdr:rowOff>95250</xdr:rowOff>
    </xdr:from>
    <xdr:to>
      <xdr:col>9</xdr:col>
      <xdr:colOff>619125</xdr:colOff>
      <xdr:row>18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6143625" y="2514600"/>
          <a:ext cx="2352675" cy="866775"/>
        </a:xfrm>
        <a:prstGeom prst="rect">
          <a:avLst/>
        </a:prstGeom>
        <a:gradFill rotWithShape="1">
          <a:gsLst>
            <a:gs pos="0">
              <a:srgbClr val="00CCFF"/>
            </a:gs>
            <a:gs pos="100000">
              <a:srgbClr val="0086A8"/>
            </a:gs>
          </a:gsLst>
          <a:lin ang="2700000" scaled="1"/>
        </a:gradFill>
        <a:ln w="24765" cmpd="sng">
          <a:solidFill>
            <a:srgbClr val="3366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76200</xdr:rowOff>
    </xdr:from>
    <xdr:to>
      <xdr:col>8</xdr:col>
      <xdr:colOff>47625</xdr:colOff>
      <xdr:row>19</xdr:row>
      <xdr:rowOff>95250</xdr:rowOff>
    </xdr:to>
    <xdr:sp>
      <xdr:nvSpPr>
        <xdr:cNvPr id="2" name="Line 3"/>
        <xdr:cNvSpPr>
          <a:spLocks/>
        </xdr:cNvSpPr>
      </xdr:nvSpPr>
      <xdr:spPr>
        <a:xfrm>
          <a:off x="7058025" y="1685925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790575</xdr:colOff>
      <xdr:row>19</xdr:row>
      <xdr:rowOff>57150</xdr:rowOff>
    </xdr:from>
    <xdr:to>
      <xdr:col>8</xdr:col>
      <xdr:colOff>95250</xdr:colOff>
      <xdr:row>21</xdr:row>
      <xdr:rowOff>19050</xdr:rowOff>
    </xdr:to>
    <xdr:sp>
      <xdr:nvSpPr>
        <xdr:cNvPr id="3" name="Line 6"/>
        <xdr:cNvSpPr>
          <a:spLocks/>
        </xdr:cNvSpPr>
      </xdr:nvSpPr>
      <xdr:spPr>
        <a:xfrm>
          <a:off x="6934200" y="3448050"/>
          <a:ext cx="1714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85725</xdr:rowOff>
    </xdr:from>
    <xdr:to>
      <xdr:col>8</xdr:col>
      <xdr:colOff>609600</xdr:colOff>
      <xdr:row>17</xdr:row>
      <xdr:rowOff>38100</xdr:rowOff>
    </xdr:to>
    <xdr:sp>
      <xdr:nvSpPr>
        <xdr:cNvPr id="4" name="Line 14"/>
        <xdr:cNvSpPr>
          <a:spLocks/>
        </xdr:cNvSpPr>
      </xdr:nvSpPr>
      <xdr:spPr>
        <a:xfrm flipV="1">
          <a:off x="7477125" y="2990850"/>
          <a:ext cx="1428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28575</xdr:colOff>
      <xdr:row>17</xdr:row>
      <xdr:rowOff>152400</xdr:rowOff>
    </xdr:from>
    <xdr:to>
      <xdr:col>8</xdr:col>
      <xdr:colOff>247650</xdr:colOff>
      <xdr:row>18</xdr:row>
      <xdr:rowOff>66675</xdr:rowOff>
    </xdr:to>
    <xdr:sp>
      <xdr:nvSpPr>
        <xdr:cNvPr id="5" name="Line 16"/>
        <xdr:cNvSpPr>
          <a:spLocks/>
        </xdr:cNvSpPr>
      </xdr:nvSpPr>
      <xdr:spPr>
        <a:xfrm flipH="1">
          <a:off x="7038975" y="3219450"/>
          <a:ext cx="2190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</xdr:col>
      <xdr:colOff>0</xdr:colOff>
      <xdr:row>7</xdr:row>
      <xdr:rowOff>19050</xdr:rowOff>
    </xdr:from>
    <xdr:ext cx="1362075" cy="200025"/>
    <xdr:sp>
      <xdr:nvSpPr>
        <xdr:cNvPr id="6" name="Text 21"/>
        <xdr:cNvSpPr txBox="1">
          <a:spLocks noChangeArrowheads="1"/>
        </xdr:cNvSpPr>
      </xdr:nvSpPr>
      <xdr:spPr>
        <a:xfrm>
          <a:off x="6143625" y="1466850"/>
          <a:ext cx="1362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Angle 1 (in Degrees)</a:t>
          </a:r>
        </a:p>
      </xdr:txBody>
    </xdr:sp>
    <xdr:clientData/>
  </xdr:oneCellAnchor>
  <xdr:twoCellAnchor>
    <xdr:from>
      <xdr:col>5</xdr:col>
      <xdr:colOff>742950</xdr:colOff>
      <xdr:row>56</xdr:row>
      <xdr:rowOff>114300</xdr:rowOff>
    </xdr:from>
    <xdr:to>
      <xdr:col>9</xdr:col>
      <xdr:colOff>762000</xdr:colOff>
      <xdr:row>59</xdr:row>
      <xdr:rowOff>76200</xdr:rowOff>
    </xdr:to>
    <xdr:sp>
      <xdr:nvSpPr>
        <xdr:cNvPr id="7" name="Rectangle 26"/>
        <xdr:cNvSpPr>
          <a:spLocks/>
        </xdr:cNvSpPr>
      </xdr:nvSpPr>
      <xdr:spPr>
        <a:xfrm>
          <a:off x="5029200" y="9496425"/>
          <a:ext cx="36099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962025</xdr:colOff>
      <xdr:row>55</xdr:row>
      <xdr:rowOff>123825</xdr:rowOff>
    </xdr:from>
    <xdr:to>
      <xdr:col>6</xdr:col>
      <xdr:colOff>9525</xdr:colOff>
      <xdr:row>56</xdr:row>
      <xdr:rowOff>95250</xdr:rowOff>
    </xdr:to>
    <xdr:sp>
      <xdr:nvSpPr>
        <xdr:cNvPr id="8" name="Rectangle 27"/>
        <xdr:cNvSpPr>
          <a:spLocks/>
        </xdr:cNvSpPr>
      </xdr:nvSpPr>
      <xdr:spPr>
        <a:xfrm>
          <a:off x="5248275" y="9344025"/>
          <a:ext cx="4191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971550</xdr:colOff>
      <xdr:row>55</xdr:row>
      <xdr:rowOff>133350</xdr:rowOff>
    </xdr:from>
    <xdr:to>
      <xdr:col>5</xdr:col>
      <xdr:colOff>1066800</xdr:colOff>
      <xdr:row>56</xdr:row>
      <xdr:rowOff>85725</xdr:rowOff>
    </xdr:to>
    <xdr:sp>
      <xdr:nvSpPr>
        <xdr:cNvPr id="9" name="Line 28"/>
        <xdr:cNvSpPr>
          <a:spLocks/>
        </xdr:cNvSpPr>
      </xdr:nvSpPr>
      <xdr:spPr>
        <a:xfrm flipH="1">
          <a:off x="5257800" y="9353550"/>
          <a:ext cx="952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1123950</xdr:colOff>
      <xdr:row>55</xdr:row>
      <xdr:rowOff>133350</xdr:rowOff>
    </xdr:from>
    <xdr:to>
      <xdr:col>5</xdr:col>
      <xdr:colOff>1123950</xdr:colOff>
      <xdr:row>56</xdr:row>
      <xdr:rowOff>95250</xdr:rowOff>
    </xdr:to>
    <xdr:sp>
      <xdr:nvSpPr>
        <xdr:cNvPr id="10" name="Line 29"/>
        <xdr:cNvSpPr>
          <a:spLocks/>
        </xdr:cNvSpPr>
      </xdr:nvSpPr>
      <xdr:spPr>
        <a:xfrm>
          <a:off x="5410200" y="935355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733425</xdr:colOff>
      <xdr:row>62</xdr:row>
      <xdr:rowOff>28575</xdr:rowOff>
    </xdr:from>
    <xdr:to>
      <xdr:col>9</xdr:col>
      <xdr:colOff>742950</xdr:colOff>
      <xdr:row>64</xdr:row>
      <xdr:rowOff>152400</xdr:rowOff>
    </xdr:to>
    <xdr:sp>
      <xdr:nvSpPr>
        <xdr:cNvPr id="11" name="Rectangle 30"/>
        <xdr:cNvSpPr>
          <a:spLocks/>
        </xdr:cNvSpPr>
      </xdr:nvSpPr>
      <xdr:spPr>
        <a:xfrm>
          <a:off x="5019675" y="10382250"/>
          <a:ext cx="36004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942975</xdr:colOff>
      <xdr:row>61</xdr:row>
      <xdr:rowOff>28575</xdr:rowOff>
    </xdr:from>
    <xdr:to>
      <xdr:col>6</xdr:col>
      <xdr:colOff>0</xdr:colOff>
      <xdr:row>62</xdr:row>
      <xdr:rowOff>0</xdr:rowOff>
    </xdr:to>
    <xdr:sp>
      <xdr:nvSpPr>
        <xdr:cNvPr id="12" name="Rectangle 31"/>
        <xdr:cNvSpPr>
          <a:spLocks/>
        </xdr:cNvSpPr>
      </xdr:nvSpPr>
      <xdr:spPr>
        <a:xfrm>
          <a:off x="5229225" y="10220325"/>
          <a:ext cx="4286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962025</xdr:colOff>
      <xdr:row>61</xdr:row>
      <xdr:rowOff>38100</xdr:rowOff>
    </xdr:from>
    <xdr:to>
      <xdr:col>5</xdr:col>
      <xdr:colOff>1057275</xdr:colOff>
      <xdr:row>61</xdr:row>
      <xdr:rowOff>152400</xdr:rowOff>
    </xdr:to>
    <xdr:sp>
      <xdr:nvSpPr>
        <xdr:cNvPr id="13" name="Line 32"/>
        <xdr:cNvSpPr>
          <a:spLocks/>
        </xdr:cNvSpPr>
      </xdr:nvSpPr>
      <xdr:spPr>
        <a:xfrm flipH="1">
          <a:off x="5248275" y="10229850"/>
          <a:ext cx="952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1114425</xdr:colOff>
      <xdr:row>61</xdr:row>
      <xdr:rowOff>38100</xdr:rowOff>
    </xdr:from>
    <xdr:to>
      <xdr:col>5</xdr:col>
      <xdr:colOff>1114425</xdr:colOff>
      <xdr:row>62</xdr:row>
      <xdr:rowOff>0</xdr:rowOff>
    </xdr:to>
    <xdr:sp>
      <xdr:nvSpPr>
        <xdr:cNvPr id="14" name="Line 33"/>
        <xdr:cNvSpPr>
          <a:spLocks/>
        </xdr:cNvSpPr>
      </xdr:nvSpPr>
      <xdr:spPr>
        <a:xfrm>
          <a:off x="5400675" y="1022985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</xdr:col>
      <xdr:colOff>390525</xdr:colOff>
      <xdr:row>17</xdr:row>
      <xdr:rowOff>66675</xdr:rowOff>
    </xdr:from>
    <xdr:ext cx="1552575" cy="180975"/>
    <xdr:sp>
      <xdr:nvSpPr>
        <xdr:cNvPr id="15" name="Text 21"/>
        <xdr:cNvSpPr txBox="1">
          <a:spLocks noChangeArrowheads="1"/>
        </xdr:cNvSpPr>
      </xdr:nvSpPr>
      <xdr:spPr>
        <a:xfrm>
          <a:off x="7400925" y="3133725"/>
          <a:ext cx="1552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D4"/>
              </a:solidFill>
              <a:latin typeface="Geneva"/>
              <a:ea typeface="Geneva"/>
              <a:cs typeface="Geneva"/>
            </a:rPr>
            <a:t>Angle 2 (in degrees)
</a:t>
          </a:r>
        </a:p>
      </xdr:txBody>
    </xdr:sp>
    <xdr:clientData/>
  </xdr:oneCellAnchor>
  <xdr:oneCellAnchor>
    <xdr:from>
      <xdr:col>7</xdr:col>
      <xdr:colOff>0</xdr:colOff>
      <xdr:row>56</xdr:row>
      <xdr:rowOff>123825</xdr:rowOff>
    </xdr:from>
    <xdr:ext cx="838200" cy="200025"/>
    <xdr:sp>
      <xdr:nvSpPr>
        <xdr:cNvPr id="16" name="Text 21"/>
        <xdr:cNvSpPr txBox="1">
          <a:spLocks noChangeArrowheads="1"/>
        </xdr:cNvSpPr>
      </xdr:nvSpPr>
      <xdr:spPr>
        <a:xfrm>
          <a:off x="6143625" y="95059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LEG Length</a:t>
          </a:r>
        </a:p>
      </xdr:txBody>
    </xdr:sp>
    <xdr:clientData/>
  </xdr:oneCellAnchor>
  <xdr:oneCellAnchor>
    <xdr:from>
      <xdr:col>6</xdr:col>
      <xdr:colOff>485775</xdr:colOff>
      <xdr:row>10</xdr:row>
      <xdr:rowOff>28575</xdr:rowOff>
    </xdr:from>
    <xdr:ext cx="819150" cy="428625"/>
    <xdr:sp>
      <xdr:nvSpPr>
        <xdr:cNvPr id="17" name="Text 21"/>
        <xdr:cNvSpPr txBox="1">
          <a:spLocks noChangeArrowheads="1"/>
        </xdr:cNvSpPr>
      </xdr:nvSpPr>
      <xdr:spPr>
        <a:xfrm>
          <a:off x="6143625" y="19621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Velocity 1
</a:t>
          </a:r>
        </a:p>
      </xdr:txBody>
    </xdr:sp>
    <xdr:clientData/>
  </xdr:oneCellAnchor>
  <xdr:oneCellAnchor>
    <xdr:from>
      <xdr:col>8</xdr:col>
      <xdr:colOff>523875</xdr:colOff>
      <xdr:row>15</xdr:row>
      <xdr:rowOff>47625</xdr:rowOff>
    </xdr:from>
    <xdr:ext cx="714375" cy="200025"/>
    <xdr:sp>
      <xdr:nvSpPr>
        <xdr:cNvPr id="18" name="Text 21"/>
        <xdr:cNvSpPr txBox="1">
          <a:spLocks noChangeArrowheads="1"/>
        </xdr:cNvSpPr>
      </xdr:nvSpPr>
      <xdr:spPr>
        <a:xfrm>
          <a:off x="7534275" y="27908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Velocity 2</a:t>
          </a:r>
          <a:r>
            <a:rPr lang="en-US" cap="none" sz="1000" b="0" i="0" u="none" baseline="0">
              <a:solidFill>
                <a:srgbClr val="1FB714"/>
              </a:solidFill>
              <a:latin typeface="Geneva"/>
              <a:ea typeface="Geneva"/>
              <a:cs typeface="Geneva"/>
            </a:rPr>
            <a:t> </a:t>
          </a:r>
        </a:p>
      </xdr:txBody>
    </xdr:sp>
    <xdr:clientData/>
  </xdr:oneCellAnchor>
  <xdr:twoCellAnchor>
    <xdr:from>
      <xdr:col>5</xdr:col>
      <xdr:colOff>1123950</xdr:colOff>
      <xdr:row>55</xdr:row>
      <xdr:rowOff>38100</xdr:rowOff>
    </xdr:from>
    <xdr:to>
      <xdr:col>6</xdr:col>
      <xdr:colOff>104775</xdr:colOff>
      <xdr:row>56</xdr:row>
      <xdr:rowOff>76200</xdr:rowOff>
    </xdr:to>
    <xdr:sp>
      <xdr:nvSpPr>
        <xdr:cNvPr id="19" name="Line 46"/>
        <xdr:cNvSpPr>
          <a:spLocks/>
        </xdr:cNvSpPr>
      </xdr:nvSpPr>
      <xdr:spPr>
        <a:xfrm flipH="1">
          <a:off x="5410200" y="9258300"/>
          <a:ext cx="3524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5</xdr:col>
      <xdr:colOff>1228725</xdr:colOff>
      <xdr:row>54</xdr:row>
      <xdr:rowOff>0</xdr:rowOff>
    </xdr:from>
    <xdr:ext cx="1200150" cy="200025"/>
    <xdr:sp>
      <xdr:nvSpPr>
        <xdr:cNvPr id="20" name="Text 21"/>
        <xdr:cNvSpPr txBox="1">
          <a:spLocks noChangeArrowheads="1"/>
        </xdr:cNvSpPr>
      </xdr:nvSpPr>
      <xdr:spPr>
        <a:xfrm>
          <a:off x="5514975" y="9058275"/>
          <a:ext cx="1200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Beam Index Point</a:t>
          </a:r>
        </a:p>
      </xdr:txBody>
    </xdr:sp>
    <xdr:clientData/>
  </xdr:oneCellAnchor>
  <xdr:twoCellAnchor>
    <xdr:from>
      <xdr:col>5</xdr:col>
      <xdr:colOff>1095375</xdr:colOff>
      <xdr:row>56</xdr:row>
      <xdr:rowOff>85725</xdr:rowOff>
    </xdr:from>
    <xdr:to>
      <xdr:col>5</xdr:col>
      <xdr:colOff>1152525</xdr:colOff>
      <xdr:row>57</xdr:row>
      <xdr:rowOff>28575</xdr:rowOff>
    </xdr:to>
    <xdr:sp>
      <xdr:nvSpPr>
        <xdr:cNvPr id="21" name="Line 48"/>
        <xdr:cNvSpPr>
          <a:spLocks/>
        </xdr:cNvSpPr>
      </xdr:nvSpPr>
      <xdr:spPr>
        <a:xfrm flipH="1">
          <a:off x="5381625" y="9467850"/>
          <a:ext cx="571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533400</xdr:colOff>
      <xdr:row>58</xdr:row>
      <xdr:rowOff>152400</xdr:rowOff>
    </xdr:from>
    <xdr:to>
      <xdr:col>7</xdr:col>
      <xdr:colOff>581025</xdr:colOff>
      <xdr:row>59</xdr:row>
      <xdr:rowOff>76200</xdr:rowOff>
    </xdr:to>
    <xdr:sp>
      <xdr:nvSpPr>
        <xdr:cNvPr id="22" name="Line 49"/>
        <xdr:cNvSpPr>
          <a:spLocks/>
        </xdr:cNvSpPr>
      </xdr:nvSpPr>
      <xdr:spPr>
        <a:xfrm flipH="1">
          <a:off x="6677025" y="9858375"/>
          <a:ext cx="571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1162050</xdr:colOff>
      <xdr:row>56</xdr:row>
      <xdr:rowOff>152400</xdr:rowOff>
    </xdr:from>
    <xdr:to>
      <xdr:col>7</xdr:col>
      <xdr:colOff>542925</xdr:colOff>
      <xdr:row>59</xdr:row>
      <xdr:rowOff>38100</xdr:rowOff>
    </xdr:to>
    <xdr:sp>
      <xdr:nvSpPr>
        <xdr:cNvPr id="23" name="Line 50"/>
        <xdr:cNvSpPr>
          <a:spLocks/>
        </xdr:cNvSpPr>
      </xdr:nvSpPr>
      <xdr:spPr>
        <a:xfrm>
          <a:off x="5448300" y="9534525"/>
          <a:ext cx="1238250" cy="371475"/>
        </a:xfrm>
        <a:prstGeom prst="line">
          <a:avLst/>
        </a:prstGeom>
        <a:solidFill>
          <a:srgbClr val="FFFFFF"/>
        </a:solidFill>
        <a:ln w="9525" cmpd="sng">
          <a:solidFill>
            <a:srgbClr val="DD0806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1066800</xdr:colOff>
      <xdr:row>62</xdr:row>
      <xdr:rowOff>9525</xdr:rowOff>
    </xdr:from>
    <xdr:to>
      <xdr:col>5</xdr:col>
      <xdr:colOff>1114425</xdr:colOff>
      <xdr:row>62</xdr:row>
      <xdr:rowOff>123825</xdr:rowOff>
    </xdr:to>
    <xdr:sp>
      <xdr:nvSpPr>
        <xdr:cNvPr id="24" name="Line 56"/>
        <xdr:cNvSpPr>
          <a:spLocks/>
        </xdr:cNvSpPr>
      </xdr:nvSpPr>
      <xdr:spPr>
        <a:xfrm flipH="1">
          <a:off x="5353050" y="10363200"/>
          <a:ext cx="476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1095375</xdr:colOff>
      <xdr:row>62</xdr:row>
      <xdr:rowOff>47625</xdr:rowOff>
    </xdr:from>
    <xdr:to>
      <xdr:col>7</xdr:col>
      <xdr:colOff>561975</xdr:colOff>
      <xdr:row>64</xdr:row>
      <xdr:rowOff>133350</xdr:rowOff>
    </xdr:to>
    <xdr:sp>
      <xdr:nvSpPr>
        <xdr:cNvPr id="25" name="Line 58"/>
        <xdr:cNvSpPr>
          <a:spLocks/>
        </xdr:cNvSpPr>
      </xdr:nvSpPr>
      <xdr:spPr>
        <a:xfrm flipH="1" flipV="1">
          <a:off x="5381625" y="10401300"/>
          <a:ext cx="132397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561975</xdr:colOff>
      <xdr:row>62</xdr:row>
      <xdr:rowOff>38100</xdr:rowOff>
    </xdr:from>
    <xdr:to>
      <xdr:col>9</xdr:col>
      <xdr:colOff>247650</xdr:colOff>
      <xdr:row>64</xdr:row>
      <xdr:rowOff>133350</xdr:rowOff>
    </xdr:to>
    <xdr:sp>
      <xdr:nvSpPr>
        <xdr:cNvPr id="26" name="Line 59"/>
        <xdr:cNvSpPr>
          <a:spLocks/>
        </xdr:cNvSpPr>
      </xdr:nvSpPr>
      <xdr:spPr>
        <a:xfrm flipV="1">
          <a:off x="6705600" y="10391775"/>
          <a:ext cx="1419225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5</xdr:col>
      <xdr:colOff>295275</xdr:colOff>
      <xdr:row>163</xdr:row>
      <xdr:rowOff>95250</xdr:rowOff>
    </xdr:from>
    <xdr:ext cx="85725" cy="200025"/>
    <xdr:sp>
      <xdr:nvSpPr>
        <xdr:cNvPr id="27" name="Text 21"/>
        <xdr:cNvSpPr txBox="1">
          <a:spLocks noChangeArrowheads="1"/>
        </xdr:cNvSpPr>
      </xdr:nvSpPr>
      <xdr:spPr>
        <a:xfrm>
          <a:off x="4581525" y="2680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</xdr:col>
      <xdr:colOff>295275</xdr:colOff>
      <xdr:row>62</xdr:row>
      <xdr:rowOff>123825</xdr:rowOff>
    </xdr:from>
    <xdr:ext cx="857250" cy="171450"/>
    <xdr:sp>
      <xdr:nvSpPr>
        <xdr:cNvPr id="28" name="Text 21"/>
        <xdr:cNvSpPr txBox="1">
          <a:spLocks noChangeArrowheads="1"/>
        </xdr:cNvSpPr>
      </xdr:nvSpPr>
      <xdr:spPr>
        <a:xfrm>
          <a:off x="6438900" y="10477500"/>
          <a:ext cx="857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D4"/>
              </a:solidFill>
              <a:latin typeface="Geneva"/>
              <a:ea typeface="Geneva"/>
              <a:cs typeface="Geneva"/>
            </a:rPr>
            <a:t>V-PATH</a:t>
          </a:r>
        </a:p>
      </xdr:txBody>
    </xdr:sp>
    <xdr:clientData/>
  </xdr:oneCellAnchor>
  <xdr:twoCellAnchor>
    <xdr:from>
      <xdr:col>9</xdr:col>
      <xdr:colOff>247650</xdr:colOff>
      <xdr:row>62</xdr:row>
      <xdr:rowOff>38100</xdr:rowOff>
    </xdr:from>
    <xdr:to>
      <xdr:col>9</xdr:col>
      <xdr:colOff>295275</xdr:colOff>
      <xdr:row>62</xdr:row>
      <xdr:rowOff>114300</xdr:rowOff>
    </xdr:to>
    <xdr:sp>
      <xdr:nvSpPr>
        <xdr:cNvPr id="29" name="Line 62"/>
        <xdr:cNvSpPr>
          <a:spLocks/>
        </xdr:cNvSpPr>
      </xdr:nvSpPr>
      <xdr:spPr>
        <a:xfrm>
          <a:off x="8124825" y="10391775"/>
          <a:ext cx="476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247650</xdr:colOff>
      <xdr:row>61</xdr:row>
      <xdr:rowOff>47625</xdr:rowOff>
    </xdr:from>
    <xdr:to>
      <xdr:col>9</xdr:col>
      <xdr:colOff>247650</xdr:colOff>
      <xdr:row>62</xdr:row>
      <xdr:rowOff>28575</xdr:rowOff>
    </xdr:to>
    <xdr:sp>
      <xdr:nvSpPr>
        <xdr:cNvPr id="30" name="Line 63"/>
        <xdr:cNvSpPr>
          <a:spLocks/>
        </xdr:cNvSpPr>
      </xdr:nvSpPr>
      <xdr:spPr>
        <a:xfrm>
          <a:off x="8124825" y="10239375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</xdr:col>
      <xdr:colOff>0</xdr:colOff>
      <xdr:row>60</xdr:row>
      <xdr:rowOff>66675</xdr:rowOff>
    </xdr:from>
    <xdr:ext cx="1009650" cy="200025"/>
    <xdr:sp>
      <xdr:nvSpPr>
        <xdr:cNvPr id="31" name="Text 21"/>
        <xdr:cNvSpPr txBox="1">
          <a:spLocks noChangeArrowheads="1"/>
        </xdr:cNvSpPr>
      </xdr:nvSpPr>
      <xdr:spPr>
        <a:xfrm>
          <a:off x="6143625" y="10096500"/>
          <a:ext cx="1009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SKIP Distance</a:t>
          </a:r>
        </a:p>
      </xdr:txBody>
    </xdr:sp>
    <xdr:clientData/>
  </xdr:oneCellAnchor>
  <xdr:twoCellAnchor>
    <xdr:from>
      <xdr:col>5</xdr:col>
      <xdr:colOff>1095375</xdr:colOff>
      <xdr:row>61</xdr:row>
      <xdr:rowOff>114300</xdr:rowOff>
    </xdr:from>
    <xdr:to>
      <xdr:col>9</xdr:col>
      <xdr:colOff>238125</xdr:colOff>
      <xdr:row>61</xdr:row>
      <xdr:rowOff>114300</xdr:rowOff>
    </xdr:to>
    <xdr:sp>
      <xdr:nvSpPr>
        <xdr:cNvPr id="32" name="Line 65"/>
        <xdr:cNvSpPr>
          <a:spLocks/>
        </xdr:cNvSpPr>
      </xdr:nvSpPr>
      <xdr:spPr>
        <a:xfrm>
          <a:off x="5381625" y="1030605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1123950</xdr:colOff>
      <xdr:row>56</xdr:row>
      <xdr:rowOff>133350</xdr:rowOff>
    </xdr:from>
    <xdr:to>
      <xdr:col>5</xdr:col>
      <xdr:colOff>1123950</xdr:colOff>
      <xdr:row>59</xdr:row>
      <xdr:rowOff>47625</xdr:rowOff>
    </xdr:to>
    <xdr:sp>
      <xdr:nvSpPr>
        <xdr:cNvPr id="33" name="Line 67"/>
        <xdr:cNvSpPr>
          <a:spLocks/>
        </xdr:cNvSpPr>
      </xdr:nvSpPr>
      <xdr:spPr>
        <a:xfrm>
          <a:off x="5410200" y="9515475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1133475</xdr:colOff>
      <xdr:row>58</xdr:row>
      <xdr:rowOff>123825</xdr:rowOff>
    </xdr:from>
    <xdr:to>
      <xdr:col>6</xdr:col>
      <xdr:colOff>28575</xdr:colOff>
      <xdr:row>59</xdr:row>
      <xdr:rowOff>47625</xdr:rowOff>
    </xdr:to>
    <xdr:sp>
      <xdr:nvSpPr>
        <xdr:cNvPr id="34" name="Line 68"/>
        <xdr:cNvSpPr>
          <a:spLocks/>
        </xdr:cNvSpPr>
      </xdr:nvSpPr>
      <xdr:spPr>
        <a:xfrm flipH="1">
          <a:off x="5419725" y="9829800"/>
          <a:ext cx="2667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152400</xdr:colOff>
      <xdr:row>57</xdr:row>
      <xdr:rowOff>123825</xdr:rowOff>
    </xdr:from>
    <xdr:to>
      <xdr:col>6</xdr:col>
      <xdr:colOff>228600</xdr:colOff>
      <xdr:row>58</xdr:row>
      <xdr:rowOff>28575</xdr:rowOff>
    </xdr:to>
    <xdr:sp>
      <xdr:nvSpPr>
        <xdr:cNvPr id="35" name="Line 69"/>
        <xdr:cNvSpPr>
          <a:spLocks/>
        </xdr:cNvSpPr>
      </xdr:nvSpPr>
      <xdr:spPr>
        <a:xfrm flipV="1">
          <a:off x="5810250" y="9667875"/>
          <a:ext cx="76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</xdr:col>
      <xdr:colOff>295275</xdr:colOff>
      <xdr:row>55</xdr:row>
      <xdr:rowOff>0</xdr:rowOff>
    </xdr:from>
    <xdr:ext cx="2181225" cy="200025"/>
    <xdr:sp>
      <xdr:nvSpPr>
        <xdr:cNvPr id="36" name="Text 21"/>
        <xdr:cNvSpPr txBox="1">
          <a:spLocks noChangeArrowheads="1"/>
        </xdr:cNvSpPr>
      </xdr:nvSpPr>
      <xdr:spPr>
        <a:xfrm>
          <a:off x="6438900" y="9220200"/>
          <a:ext cx="2181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= Transducer Angle in Degrees</a:t>
          </a:r>
        </a:p>
      </xdr:txBody>
    </xdr:sp>
    <xdr:clientData/>
  </xdr:oneCellAnchor>
  <xdr:oneCellAnchor>
    <xdr:from>
      <xdr:col>6</xdr:col>
      <xdr:colOff>28575</xdr:colOff>
      <xdr:row>58</xdr:row>
      <xdr:rowOff>47625</xdr:rowOff>
    </xdr:from>
    <xdr:ext cx="209550" cy="200025"/>
    <xdr:sp>
      <xdr:nvSpPr>
        <xdr:cNvPr id="37" name="Text 21"/>
        <xdr:cNvSpPr txBox="1">
          <a:spLocks noChangeArrowheads="1"/>
        </xdr:cNvSpPr>
      </xdr:nvSpPr>
      <xdr:spPr>
        <a:xfrm>
          <a:off x="5686425" y="97536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B</a:t>
          </a:r>
        </a:p>
      </xdr:txBody>
    </xdr:sp>
    <xdr:clientData/>
  </xdr:oneCellAnchor>
  <xdr:oneCellAnchor>
    <xdr:from>
      <xdr:col>5</xdr:col>
      <xdr:colOff>1228725</xdr:colOff>
      <xdr:row>63</xdr:row>
      <xdr:rowOff>47625</xdr:rowOff>
    </xdr:from>
    <xdr:ext cx="209550" cy="200025"/>
    <xdr:sp>
      <xdr:nvSpPr>
        <xdr:cNvPr id="38" name="Text 21"/>
        <xdr:cNvSpPr txBox="1">
          <a:spLocks noChangeArrowheads="1"/>
        </xdr:cNvSpPr>
      </xdr:nvSpPr>
      <xdr:spPr>
        <a:xfrm>
          <a:off x="5514975" y="10563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B</a:t>
          </a:r>
        </a:p>
      </xdr:txBody>
    </xdr:sp>
    <xdr:clientData/>
  </xdr:oneCellAnchor>
  <xdr:twoCellAnchor>
    <xdr:from>
      <xdr:col>5</xdr:col>
      <xdr:colOff>1114425</xdr:colOff>
      <xdr:row>62</xdr:row>
      <xdr:rowOff>85725</xdr:rowOff>
    </xdr:from>
    <xdr:to>
      <xdr:col>5</xdr:col>
      <xdr:colOff>1114425</xdr:colOff>
      <xdr:row>65</xdr:row>
      <xdr:rowOff>0</xdr:rowOff>
    </xdr:to>
    <xdr:sp>
      <xdr:nvSpPr>
        <xdr:cNvPr id="39" name="Line 73"/>
        <xdr:cNvSpPr>
          <a:spLocks/>
        </xdr:cNvSpPr>
      </xdr:nvSpPr>
      <xdr:spPr>
        <a:xfrm>
          <a:off x="5400675" y="104394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1114425</xdr:colOff>
      <xdr:row>64</xdr:row>
      <xdr:rowOff>28575</xdr:rowOff>
    </xdr:from>
    <xdr:to>
      <xdr:col>5</xdr:col>
      <xdr:colOff>1247775</xdr:colOff>
      <xdr:row>64</xdr:row>
      <xdr:rowOff>114300</xdr:rowOff>
    </xdr:to>
    <xdr:sp>
      <xdr:nvSpPr>
        <xdr:cNvPr id="40" name="Line 74"/>
        <xdr:cNvSpPr>
          <a:spLocks/>
        </xdr:cNvSpPr>
      </xdr:nvSpPr>
      <xdr:spPr>
        <a:xfrm flipH="1">
          <a:off x="5400675" y="10706100"/>
          <a:ext cx="1428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142875</xdr:colOff>
      <xdr:row>63</xdr:row>
      <xdr:rowOff>0</xdr:rowOff>
    </xdr:from>
    <xdr:to>
      <xdr:col>6</xdr:col>
      <xdr:colOff>228600</xdr:colOff>
      <xdr:row>63</xdr:row>
      <xdr:rowOff>66675</xdr:rowOff>
    </xdr:to>
    <xdr:sp>
      <xdr:nvSpPr>
        <xdr:cNvPr id="41" name="Line 75"/>
        <xdr:cNvSpPr>
          <a:spLocks/>
        </xdr:cNvSpPr>
      </xdr:nvSpPr>
      <xdr:spPr>
        <a:xfrm flipV="1">
          <a:off x="5800725" y="10515600"/>
          <a:ext cx="85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752475</xdr:colOff>
      <xdr:row>71</xdr:row>
      <xdr:rowOff>95250</xdr:rowOff>
    </xdr:from>
    <xdr:to>
      <xdr:col>9</xdr:col>
      <xdr:colOff>771525</xdr:colOff>
      <xdr:row>74</xdr:row>
      <xdr:rowOff>66675</xdr:rowOff>
    </xdr:to>
    <xdr:sp>
      <xdr:nvSpPr>
        <xdr:cNvPr id="42" name="Rectangle 81"/>
        <xdr:cNvSpPr>
          <a:spLocks/>
        </xdr:cNvSpPr>
      </xdr:nvSpPr>
      <xdr:spPr>
        <a:xfrm>
          <a:off x="5038725" y="11906250"/>
          <a:ext cx="36099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971550</xdr:colOff>
      <xdr:row>70</xdr:row>
      <xdr:rowOff>114300</xdr:rowOff>
    </xdr:from>
    <xdr:to>
      <xdr:col>6</xdr:col>
      <xdr:colOff>19050</xdr:colOff>
      <xdr:row>71</xdr:row>
      <xdr:rowOff>85725</xdr:rowOff>
    </xdr:to>
    <xdr:sp>
      <xdr:nvSpPr>
        <xdr:cNvPr id="43" name="Rectangle 82"/>
        <xdr:cNvSpPr>
          <a:spLocks/>
        </xdr:cNvSpPr>
      </xdr:nvSpPr>
      <xdr:spPr>
        <a:xfrm>
          <a:off x="5257800" y="11763375"/>
          <a:ext cx="4191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981075</xdr:colOff>
      <xdr:row>70</xdr:row>
      <xdr:rowOff>123825</xdr:rowOff>
    </xdr:from>
    <xdr:to>
      <xdr:col>5</xdr:col>
      <xdr:colOff>1076325</xdr:colOff>
      <xdr:row>71</xdr:row>
      <xdr:rowOff>76200</xdr:rowOff>
    </xdr:to>
    <xdr:sp>
      <xdr:nvSpPr>
        <xdr:cNvPr id="44" name="Line 83"/>
        <xdr:cNvSpPr>
          <a:spLocks/>
        </xdr:cNvSpPr>
      </xdr:nvSpPr>
      <xdr:spPr>
        <a:xfrm flipH="1">
          <a:off x="5267325" y="11772900"/>
          <a:ext cx="952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1133475</xdr:colOff>
      <xdr:row>70</xdr:row>
      <xdr:rowOff>123825</xdr:rowOff>
    </xdr:from>
    <xdr:to>
      <xdr:col>5</xdr:col>
      <xdr:colOff>1133475</xdr:colOff>
      <xdr:row>71</xdr:row>
      <xdr:rowOff>85725</xdr:rowOff>
    </xdr:to>
    <xdr:sp>
      <xdr:nvSpPr>
        <xdr:cNvPr id="45" name="Line 84"/>
        <xdr:cNvSpPr>
          <a:spLocks/>
        </xdr:cNvSpPr>
      </xdr:nvSpPr>
      <xdr:spPr>
        <a:xfrm>
          <a:off x="5419725" y="117729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6</xdr:col>
      <xdr:colOff>228600</xdr:colOff>
      <xdr:row>73</xdr:row>
      <xdr:rowOff>66675</xdr:rowOff>
    </xdr:from>
    <xdr:ext cx="1143000" cy="190500"/>
    <xdr:sp>
      <xdr:nvSpPr>
        <xdr:cNvPr id="46" name="Text 21"/>
        <xdr:cNvSpPr txBox="1">
          <a:spLocks noChangeArrowheads="1"/>
        </xdr:cNvSpPr>
      </xdr:nvSpPr>
      <xdr:spPr>
        <a:xfrm>
          <a:off x="5886450" y="12201525"/>
          <a:ext cx="1143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Soundpath Distance</a:t>
          </a:r>
        </a:p>
      </xdr:txBody>
    </xdr:sp>
    <xdr:clientData/>
  </xdr:oneCellAnchor>
  <xdr:twoCellAnchor>
    <xdr:from>
      <xdr:col>5</xdr:col>
      <xdr:colOff>1133475</xdr:colOff>
      <xdr:row>70</xdr:row>
      <xdr:rowOff>28575</xdr:rowOff>
    </xdr:from>
    <xdr:to>
      <xdr:col>6</xdr:col>
      <xdr:colOff>114300</xdr:colOff>
      <xdr:row>71</xdr:row>
      <xdr:rowOff>66675</xdr:rowOff>
    </xdr:to>
    <xdr:sp>
      <xdr:nvSpPr>
        <xdr:cNvPr id="47" name="Line 86"/>
        <xdr:cNvSpPr>
          <a:spLocks/>
        </xdr:cNvSpPr>
      </xdr:nvSpPr>
      <xdr:spPr>
        <a:xfrm flipH="1">
          <a:off x="5419725" y="11677650"/>
          <a:ext cx="3524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6</xdr:col>
      <xdr:colOff>0</xdr:colOff>
      <xdr:row>69</xdr:row>
      <xdr:rowOff>19050</xdr:rowOff>
    </xdr:from>
    <xdr:ext cx="1200150" cy="200025"/>
    <xdr:sp>
      <xdr:nvSpPr>
        <xdr:cNvPr id="48" name="Text 21"/>
        <xdr:cNvSpPr txBox="1">
          <a:spLocks noChangeArrowheads="1"/>
        </xdr:cNvSpPr>
      </xdr:nvSpPr>
      <xdr:spPr>
        <a:xfrm>
          <a:off x="5657850" y="11506200"/>
          <a:ext cx="1200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Beam Index Point</a:t>
          </a:r>
        </a:p>
      </xdr:txBody>
    </xdr:sp>
    <xdr:clientData/>
  </xdr:oneCellAnchor>
  <xdr:twoCellAnchor>
    <xdr:from>
      <xdr:col>5</xdr:col>
      <xdr:colOff>1114425</xdr:colOff>
      <xdr:row>71</xdr:row>
      <xdr:rowOff>76200</xdr:rowOff>
    </xdr:from>
    <xdr:to>
      <xdr:col>5</xdr:col>
      <xdr:colOff>1162050</xdr:colOff>
      <xdr:row>72</xdr:row>
      <xdr:rowOff>9525</xdr:rowOff>
    </xdr:to>
    <xdr:sp>
      <xdr:nvSpPr>
        <xdr:cNvPr id="49" name="Line 88"/>
        <xdr:cNvSpPr>
          <a:spLocks/>
        </xdr:cNvSpPr>
      </xdr:nvSpPr>
      <xdr:spPr>
        <a:xfrm flipH="1">
          <a:off x="5400675" y="11887200"/>
          <a:ext cx="571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1152525</xdr:colOff>
      <xdr:row>71</xdr:row>
      <xdr:rowOff>123825</xdr:rowOff>
    </xdr:from>
    <xdr:to>
      <xdr:col>7</xdr:col>
      <xdr:colOff>495300</xdr:colOff>
      <xdr:row>73</xdr:row>
      <xdr:rowOff>95250</xdr:rowOff>
    </xdr:to>
    <xdr:sp>
      <xdr:nvSpPr>
        <xdr:cNvPr id="50" name="Line 90"/>
        <xdr:cNvSpPr>
          <a:spLocks/>
        </xdr:cNvSpPr>
      </xdr:nvSpPr>
      <xdr:spPr>
        <a:xfrm>
          <a:off x="5438775" y="11934825"/>
          <a:ext cx="1200150" cy="295275"/>
        </a:xfrm>
        <a:prstGeom prst="line">
          <a:avLst/>
        </a:prstGeom>
        <a:solidFill>
          <a:srgbClr val="FFFFFF"/>
        </a:solidFill>
        <a:ln w="9525" cmpd="sng">
          <a:solidFill>
            <a:srgbClr val="DD0806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1133475</xdr:colOff>
      <xdr:row>71</xdr:row>
      <xdr:rowOff>123825</xdr:rowOff>
    </xdr:from>
    <xdr:to>
      <xdr:col>5</xdr:col>
      <xdr:colOff>1133475</xdr:colOff>
      <xdr:row>74</xdr:row>
      <xdr:rowOff>38100</xdr:rowOff>
    </xdr:to>
    <xdr:sp>
      <xdr:nvSpPr>
        <xdr:cNvPr id="51" name="Line 91"/>
        <xdr:cNvSpPr>
          <a:spLocks/>
        </xdr:cNvSpPr>
      </xdr:nvSpPr>
      <xdr:spPr>
        <a:xfrm>
          <a:off x="5419725" y="11934825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1143000</xdr:colOff>
      <xdr:row>73</xdr:row>
      <xdr:rowOff>114300</xdr:rowOff>
    </xdr:from>
    <xdr:to>
      <xdr:col>6</xdr:col>
      <xdr:colOff>47625</xdr:colOff>
      <xdr:row>74</xdr:row>
      <xdr:rowOff>38100</xdr:rowOff>
    </xdr:to>
    <xdr:sp>
      <xdr:nvSpPr>
        <xdr:cNvPr id="52" name="Line 92"/>
        <xdr:cNvSpPr>
          <a:spLocks/>
        </xdr:cNvSpPr>
      </xdr:nvSpPr>
      <xdr:spPr>
        <a:xfrm flipH="1">
          <a:off x="5429250" y="12249150"/>
          <a:ext cx="2762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161925</xdr:colOff>
      <xdr:row>72</xdr:row>
      <xdr:rowOff>114300</xdr:rowOff>
    </xdr:from>
    <xdr:to>
      <xdr:col>6</xdr:col>
      <xdr:colOff>238125</xdr:colOff>
      <xdr:row>73</xdr:row>
      <xdr:rowOff>9525</xdr:rowOff>
    </xdr:to>
    <xdr:sp>
      <xdr:nvSpPr>
        <xdr:cNvPr id="53" name="Line 93"/>
        <xdr:cNvSpPr>
          <a:spLocks/>
        </xdr:cNvSpPr>
      </xdr:nvSpPr>
      <xdr:spPr>
        <a:xfrm flipV="1">
          <a:off x="5819775" y="12087225"/>
          <a:ext cx="762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5</xdr:col>
      <xdr:colOff>742950</xdr:colOff>
      <xdr:row>74</xdr:row>
      <xdr:rowOff>95250</xdr:rowOff>
    </xdr:from>
    <xdr:ext cx="2190750" cy="200025"/>
    <xdr:sp>
      <xdr:nvSpPr>
        <xdr:cNvPr id="54" name="Text 21"/>
        <xdr:cNvSpPr txBox="1">
          <a:spLocks noChangeArrowheads="1"/>
        </xdr:cNvSpPr>
      </xdr:nvSpPr>
      <xdr:spPr>
        <a:xfrm>
          <a:off x="5029200" y="12392025"/>
          <a:ext cx="2190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= Transducer Angle in Degrees</a:t>
          </a:r>
        </a:p>
      </xdr:txBody>
    </xdr:sp>
    <xdr:clientData/>
  </xdr:oneCellAnchor>
  <xdr:oneCellAnchor>
    <xdr:from>
      <xdr:col>6</xdr:col>
      <xdr:colOff>28575</xdr:colOff>
      <xdr:row>73</xdr:row>
      <xdr:rowOff>28575</xdr:rowOff>
    </xdr:from>
    <xdr:ext cx="209550" cy="200025"/>
    <xdr:sp>
      <xdr:nvSpPr>
        <xdr:cNvPr id="55" name="Text 21"/>
        <xdr:cNvSpPr txBox="1">
          <a:spLocks noChangeArrowheads="1"/>
        </xdr:cNvSpPr>
      </xdr:nvSpPr>
      <xdr:spPr>
        <a:xfrm>
          <a:off x="5686425" y="121634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B</a:t>
          </a:r>
        </a:p>
      </xdr:txBody>
    </xdr:sp>
    <xdr:clientData/>
  </xdr:oneCellAnchor>
  <xdr:twoCellAnchor>
    <xdr:from>
      <xdr:col>7</xdr:col>
      <xdr:colOff>504825</xdr:colOff>
      <xdr:row>73</xdr:row>
      <xdr:rowOff>85725</xdr:rowOff>
    </xdr:from>
    <xdr:to>
      <xdr:col>7</xdr:col>
      <xdr:colOff>561975</xdr:colOff>
      <xdr:row>73</xdr:row>
      <xdr:rowOff>133350</xdr:rowOff>
    </xdr:to>
    <xdr:sp>
      <xdr:nvSpPr>
        <xdr:cNvPr id="56" name="Oval 96"/>
        <xdr:cNvSpPr>
          <a:spLocks/>
        </xdr:cNvSpPr>
      </xdr:nvSpPr>
      <xdr:spPr>
        <a:xfrm>
          <a:off x="6648450" y="12220575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</xdr:col>
      <xdr:colOff>571500</xdr:colOff>
      <xdr:row>73</xdr:row>
      <xdr:rowOff>28575</xdr:rowOff>
    </xdr:from>
    <xdr:ext cx="485775" cy="200025"/>
    <xdr:sp>
      <xdr:nvSpPr>
        <xdr:cNvPr id="57" name="Text 21"/>
        <xdr:cNvSpPr txBox="1">
          <a:spLocks noChangeArrowheads="1"/>
        </xdr:cNvSpPr>
      </xdr:nvSpPr>
      <xdr:spPr>
        <a:xfrm>
          <a:off x="6715125" y="1216342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Defect</a:t>
          </a:r>
        </a:p>
      </xdr:txBody>
    </xdr:sp>
    <xdr:clientData/>
  </xdr:oneCellAnchor>
  <xdr:twoCellAnchor>
    <xdr:from>
      <xdr:col>7</xdr:col>
      <xdr:colOff>542925</xdr:colOff>
      <xdr:row>71</xdr:row>
      <xdr:rowOff>123825</xdr:rowOff>
    </xdr:from>
    <xdr:to>
      <xdr:col>7</xdr:col>
      <xdr:colOff>542925</xdr:colOff>
      <xdr:row>73</xdr:row>
      <xdr:rowOff>76200</xdr:rowOff>
    </xdr:to>
    <xdr:sp>
      <xdr:nvSpPr>
        <xdr:cNvPr id="58" name="Line 98"/>
        <xdr:cNvSpPr>
          <a:spLocks/>
        </xdr:cNvSpPr>
      </xdr:nvSpPr>
      <xdr:spPr>
        <a:xfrm>
          <a:off x="6686550" y="11934825"/>
          <a:ext cx="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</xdr:col>
      <xdr:colOff>647700</xdr:colOff>
      <xdr:row>71</xdr:row>
      <xdr:rowOff>114300</xdr:rowOff>
    </xdr:from>
    <xdr:ext cx="1152525" cy="200025"/>
    <xdr:sp>
      <xdr:nvSpPr>
        <xdr:cNvPr id="59" name="Text 21"/>
        <xdr:cNvSpPr txBox="1">
          <a:spLocks noChangeArrowheads="1"/>
        </xdr:cNvSpPr>
      </xdr:nvSpPr>
      <xdr:spPr>
        <a:xfrm>
          <a:off x="6791325" y="11925300"/>
          <a:ext cx="1152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D4"/>
              </a:solidFill>
              <a:latin typeface="Geneva"/>
              <a:ea typeface="Geneva"/>
              <a:cs typeface="Geneva"/>
            </a:rPr>
            <a:t>DEPTH (1st Leg)</a:t>
          </a:r>
        </a:p>
      </xdr:txBody>
    </xdr:sp>
    <xdr:clientData/>
  </xdr:oneCellAnchor>
  <xdr:oneCellAnchor>
    <xdr:from>
      <xdr:col>6</xdr:col>
      <xdr:colOff>152400</xdr:colOff>
      <xdr:row>70</xdr:row>
      <xdr:rowOff>9525</xdr:rowOff>
    </xdr:from>
    <xdr:ext cx="1190625" cy="161925"/>
    <xdr:sp>
      <xdr:nvSpPr>
        <xdr:cNvPr id="60" name="Text 21"/>
        <xdr:cNvSpPr txBox="1">
          <a:spLocks noChangeArrowheads="1"/>
        </xdr:cNvSpPr>
      </xdr:nvSpPr>
      <xdr:spPr>
        <a:xfrm>
          <a:off x="5810250" y="11658600"/>
          <a:ext cx="1190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9933"/>
              </a:solidFill>
              <a:latin typeface="Geneva"/>
              <a:ea typeface="Geneva"/>
              <a:cs typeface="Geneva"/>
            </a:rPr>
            <a:t>SURFACE DISTANCE</a:t>
          </a:r>
        </a:p>
      </xdr:txBody>
    </xdr:sp>
    <xdr:clientData/>
  </xdr:oneCellAnchor>
  <xdr:twoCellAnchor>
    <xdr:from>
      <xdr:col>5</xdr:col>
      <xdr:colOff>1143000</xdr:colOff>
      <xdr:row>71</xdr:row>
      <xdr:rowOff>28575</xdr:rowOff>
    </xdr:from>
    <xdr:to>
      <xdr:col>7</xdr:col>
      <xdr:colOff>523875</xdr:colOff>
      <xdr:row>71</xdr:row>
      <xdr:rowOff>28575</xdr:rowOff>
    </xdr:to>
    <xdr:sp>
      <xdr:nvSpPr>
        <xdr:cNvPr id="61" name="Line 103"/>
        <xdr:cNvSpPr>
          <a:spLocks/>
        </xdr:cNvSpPr>
      </xdr:nvSpPr>
      <xdr:spPr>
        <a:xfrm>
          <a:off x="5429250" y="11839575"/>
          <a:ext cx="1238250" cy="0"/>
        </a:xfrm>
        <a:prstGeom prst="line">
          <a:avLst/>
        </a:prstGeom>
        <a:solidFill>
          <a:srgbClr val="FFFFFF"/>
        </a:solidFill>
        <a:ln w="9525" cmpd="sng">
          <a:solidFill>
            <a:srgbClr val="006411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923925</xdr:colOff>
      <xdr:row>85</xdr:row>
      <xdr:rowOff>114300</xdr:rowOff>
    </xdr:from>
    <xdr:to>
      <xdr:col>10</xdr:col>
      <xdr:colOff>95250</xdr:colOff>
      <xdr:row>89</xdr:row>
      <xdr:rowOff>28575</xdr:rowOff>
    </xdr:to>
    <xdr:sp>
      <xdr:nvSpPr>
        <xdr:cNvPr id="62" name="Rectangle 107"/>
        <xdr:cNvSpPr>
          <a:spLocks/>
        </xdr:cNvSpPr>
      </xdr:nvSpPr>
      <xdr:spPr>
        <a:xfrm>
          <a:off x="5210175" y="14192250"/>
          <a:ext cx="3629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1076325</xdr:colOff>
      <xdr:row>84</xdr:row>
      <xdr:rowOff>123825</xdr:rowOff>
    </xdr:from>
    <xdr:to>
      <xdr:col>6</xdr:col>
      <xdr:colOff>142875</xdr:colOff>
      <xdr:row>85</xdr:row>
      <xdr:rowOff>95250</xdr:rowOff>
    </xdr:to>
    <xdr:sp>
      <xdr:nvSpPr>
        <xdr:cNvPr id="63" name="Rectangle 108"/>
        <xdr:cNvSpPr>
          <a:spLocks/>
        </xdr:cNvSpPr>
      </xdr:nvSpPr>
      <xdr:spPr>
        <a:xfrm>
          <a:off x="5362575" y="14039850"/>
          <a:ext cx="4381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1085850</xdr:colOff>
      <xdr:row>84</xdr:row>
      <xdr:rowOff>133350</xdr:rowOff>
    </xdr:from>
    <xdr:to>
      <xdr:col>5</xdr:col>
      <xdr:colOff>1190625</xdr:colOff>
      <xdr:row>85</xdr:row>
      <xdr:rowOff>85725</xdr:rowOff>
    </xdr:to>
    <xdr:sp>
      <xdr:nvSpPr>
        <xdr:cNvPr id="64" name="Line 109"/>
        <xdr:cNvSpPr>
          <a:spLocks/>
        </xdr:cNvSpPr>
      </xdr:nvSpPr>
      <xdr:spPr>
        <a:xfrm flipH="1">
          <a:off x="5372100" y="14049375"/>
          <a:ext cx="952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1238250</xdr:colOff>
      <xdr:row>84</xdr:row>
      <xdr:rowOff>133350</xdr:rowOff>
    </xdr:from>
    <xdr:to>
      <xdr:col>5</xdr:col>
      <xdr:colOff>1238250</xdr:colOff>
      <xdr:row>85</xdr:row>
      <xdr:rowOff>95250</xdr:rowOff>
    </xdr:to>
    <xdr:sp>
      <xdr:nvSpPr>
        <xdr:cNvPr id="65" name="Line 110"/>
        <xdr:cNvSpPr>
          <a:spLocks/>
        </xdr:cNvSpPr>
      </xdr:nvSpPr>
      <xdr:spPr>
        <a:xfrm>
          <a:off x="5524500" y="140493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6</xdr:col>
      <xdr:colOff>485775</xdr:colOff>
      <xdr:row>85</xdr:row>
      <xdr:rowOff>123825</xdr:rowOff>
    </xdr:from>
    <xdr:ext cx="1133475" cy="200025"/>
    <xdr:sp>
      <xdr:nvSpPr>
        <xdr:cNvPr id="66" name="Text 21"/>
        <xdr:cNvSpPr txBox="1">
          <a:spLocks noChangeArrowheads="1"/>
        </xdr:cNvSpPr>
      </xdr:nvSpPr>
      <xdr:spPr>
        <a:xfrm>
          <a:off x="6143625" y="1420177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 </a:t>
          </a:r>
          <a:r>
            <a:rPr lang="en-US" cap="none" sz="10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Distance</a:t>
          </a:r>
        </a:p>
      </xdr:txBody>
    </xdr:sp>
    <xdr:clientData/>
  </xdr:oneCellAnchor>
  <xdr:twoCellAnchor>
    <xdr:from>
      <xdr:col>5</xdr:col>
      <xdr:colOff>1238250</xdr:colOff>
      <xdr:row>84</xdr:row>
      <xdr:rowOff>38100</xdr:rowOff>
    </xdr:from>
    <xdr:to>
      <xdr:col>6</xdr:col>
      <xdr:colOff>228600</xdr:colOff>
      <xdr:row>85</xdr:row>
      <xdr:rowOff>76200</xdr:rowOff>
    </xdr:to>
    <xdr:sp>
      <xdr:nvSpPr>
        <xdr:cNvPr id="67" name="Line 112"/>
        <xdr:cNvSpPr>
          <a:spLocks/>
        </xdr:cNvSpPr>
      </xdr:nvSpPr>
      <xdr:spPr>
        <a:xfrm flipH="1">
          <a:off x="5524500" y="13954125"/>
          <a:ext cx="361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6</xdr:col>
      <xdr:colOff>219075</xdr:colOff>
      <xdr:row>83</xdr:row>
      <xdr:rowOff>66675</xdr:rowOff>
    </xdr:from>
    <xdr:ext cx="1200150" cy="200025"/>
    <xdr:sp>
      <xdr:nvSpPr>
        <xdr:cNvPr id="68" name="Text 21"/>
        <xdr:cNvSpPr txBox="1">
          <a:spLocks noChangeArrowheads="1"/>
        </xdr:cNvSpPr>
      </xdr:nvSpPr>
      <xdr:spPr>
        <a:xfrm>
          <a:off x="5876925" y="13820775"/>
          <a:ext cx="1200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Beam Index Point</a:t>
          </a:r>
        </a:p>
      </xdr:txBody>
    </xdr:sp>
    <xdr:clientData/>
  </xdr:oneCellAnchor>
  <xdr:twoCellAnchor>
    <xdr:from>
      <xdr:col>5</xdr:col>
      <xdr:colOff>1219200</xdr:colOff>
      <xdr:row>85</xdr:row>
      <xdr:rowOff>85725</xdr:rowOff>
    </xdr:from>
    <xdr:to>
      <xdr:col>6</xdr:col>
      <xdr:colOff>0</xdr:colOff>
      <xdr:row>86</xdr:row>
      <xdr:rowOff>28575</xdr:rowOff>
    </xdr:to>
    <xdr:sp>
      <xdr:nvSpPr>
        <xdr:cNvPr id="69" name="Line 114"/>
        <xdr:cNvSpPr>
          <a:spLocks/>
        </xdr:cNvSpPr>
      </xdr:nvSpPr>
      <xdr:spPr>
        <a:xfrm flipH="1">
          <a:off x="5505450" y="14163675"/>
          <a:ext cx="1524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1266825</xdr:colOff>
      <xdr:row>85</xdr:row>
      <xdr:rowOff>133350</xdr:rowOff>
    </xdr:from>
    <xdr:to>
      <xdr:col>7</xdr:col>
      <xdr:colOff>466725</xdr:colOff>
      <xdr:row>89</xdr:row>
      <xdr:rowOff>28575</xdr:rowOff>
    </xdr:to>
    <xdr:sp>
      <xdr:nvSpPr>
        <xdr:cNvPr id="70" name="Line 115"/>
        <xdr:cNvSpPr>
          <a:spLocks/>
        </xdr:cNvSpPr>
      </xdr:nvSpPr>
      <xdr:spPr>
        <a:xfrm flipH="1" flipV="1">
          <a:off x="5553075" y="14211300"/>
          <a:ext cx="1057275" cy="542925"/>
        </a:xfrm>
        <a:prstGeom prst="line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1238250</xdr:colOff>
      <xdr:row>85</xdr:row>
      <xdr:rowOff>152400</xdr:rowOff>
    </xdr:from>
    <xdr:to>
      <xdr:col>5</xdr:col>
      <xdr:colOff>1238250</xdr:colOff>
      <xdr:row>88</xdr:row>
      <xdr:rowOff>152400</xdr:rowOff>
    </xdr:to>
    <xdr:sp>
      <xdr:nvSpPr>
        <xdr:cNvPr id="71" name="Line 116"/>
        <xdr:cNvSpPr>
          <a:spLocks/>
        </xdr:cNvSpPr>
      </xdr:nvSpPr>
      <xdr:spPr>
        <a:xfrm>
          <a:off x="5524500" y="14230350"/>
          <a:ext cx="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1228725</xdr:colOff>
      <xdr:row>88</xdr:row>
      <xdr:rowOff>47625</xdr:rowOff>
    </xdr:from>
    <xdr:to>
      <xdr:col>6</xdr:col>
      <xdr:colOff>161925</xdr:colOff>
      <xdr:row>89</xdr:row>
      <xdr:rowOff>9525</xdr:rowOff>
    </xdr:to>
    <xdr:sp>
      <xdr:nvSpPr>
        <xdr:cNvPr id="72" name="Line 117"/>
        <xdr:cNvSpPr>
          <a:spLocks/>
        </xdr:cNvSpPr>
      </xdr:nvSpPr>
      <xdr:spPr>
        <a:xfrm flipH="1">
          <a:off x="5514975" y="14611350"/>
          <a:ext cx="3048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333375</xdr:colOff>
      <xdr:row>86</xdr:row>
      <xdr:rowOff>123825</xdr:rowOff>
    </xdr:from>
    <xdr:to>
      <xdr:col>6</xdr:col>
      <xdr:colOff>352425</xdr:colOff>
      <xdr:row>87</xdr:row>
      <xdr:rowOff>47625</xdr:rowOff>
    </xdr:to>
    <xdr:sp>
      <xdr:nvSpPr>
        <xdr:cNvPr id="73" name="Line 118"/>
        <xdr:cNvSpPr>
          <a:spLocks/>
        </xdr:cNvSpPr>
      </xdr:nvSpPr>
      <xdr:spPr>
        <a:xfrm flipV="1">
          <a:off x="5991225" y="14363700"/>
          <a:ext cx="190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5</xdr:col>
      <xdr:colOff>847725</xdr:colOff>
      <xdr:row>89</xdr:row>
      <xdr:rowOff>114300</xdr:rowOff>
    </xdr:from>
    <xdr:ext cx="2190750" cy="200025"/>
    <xdr:sp>
      <xdr:nvSpPr>
        <xdr:cNvPr id="74" name="Text 21"/>
        <xdr:cNvSpPr txBox="1">
          <a:spLocks noChangeArrowheads="1"/>
        </xdr:cNvSpPr>
      </xdr:nvSpPr>
      <xdr:spPr>
        <a:xfrm>
          <a:off x="5133975" y="14839950"/>
          <a:ext cx="2190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= Transducer Angle in Degrees</a:t>
          </a:r>
        </a:p>
      </xdr:txBody>
    </xdr:sp>
    <xdr:clientData/>
  </xdr:oneCellAnchor>
  <xdr:oneCellAnchor>
    <xdr:from>
      <xdr:col>6</xdr:col>
      <xdr:colOff>152400</xdr:colOff>
      <xdr:row>87</xdr:row>
      <xdr:rowOff>95250</xdr:rowOff>
    </xdr:from>
    <xdr:ext cx="190500" cy="180975"/>
    <xdr:sp>
      <xdr:nvSpPr>
        <xdr:cNvPr id="75" name="Text 21"/>
        <xdr:cNvSpPr txBox="1">
          <a:spLocks noChangeArrowheads="1"/>
        </xdr:cNvSpPr>
      </xdr:nvSpPr>
      <xdr:spPr>
        <a:xfrm>
          <a:off x="5810250" y="144970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B</a:t>
          </a:r>
        </a:p>
      </xdr:txBody>
    </xdr:sp>
    <xdr:clientData/>
  </xdr:oneCellAnchor>
  <xdr:twoCellAnchor>
    <xdr:from>
      <xdr:col>8</xdr:col>
      <xdr:colOff>485775</xdr:colOff>
      <xdr:row>86</xdr:row>
      <xdr:rowOff>95250</xdr:rowOff>
    </xdr:from>
    <xdr:to>
      <xdr:col>8</xdr:col>
      <xdr:colOff>542925</xdr:colOff>
      <xdr:row>86</xdr:row>
      <xdr:rowOff>142875</xdr:rowOff>
    </xdr:to>
    <xdr:sp>
      <xdr:nvSpPr>
        <xdr:cNvPr id="76" name="Oval 121"/>
        <xdr:cNvSpPr>
          <a:spLocks/>
        </xdr:cNvSpPr>
      </xdr:nvSpPr>
      <xdr:spPr>
        <a:xfrm>
          <a:off x="7496175" y="14335125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</xdr:col>
      <xdr:colOff>533400</xdr:colOff>
      <xdr:row>86</xdr:row>
      <xdr:rowOff>95250</xdr:rowOff>
    </xdr:from>
    <xdr:ext cx="561975" cy="200025"/>
    <xdr:sp>
      <xdr:nvSpPr>
        <xdr:cNvPr id="77" name="Text 21"/>
        <xdr:cNvSpPr txBox="1">
          <a:spLocks noChangeArrowheads="1"/>
        </xdr:cNvSpPr>
      </xdr:nvSpPr>
      <xdr:spPr>
        <a:xfrm>
          <a:off x="7543800" y="1433512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Defect</a:t>
          </a:r>
        </a:p>
      </xdr:txBody>
    </xdr:sp>
    <xdr:clientData/>
  </xdr:oneCellAnchor>
  <xdr:twoCellAnchor>
    <xdr:from>
      <xdr:col>8</xdr:col>
      <xdr:colOff>523875</xdr:colOff>
      <xdr:row>85</xdr:row>
      <xdr:rowOff>95250</xdr:rowOff>
    </xdr:from>
    <xdr:to>
      <xdr:col>8</xdr:col>
      <xdr:colOff>523875</xdr:colOff>
      <xdr:row>86</xdr:row>
      <xdr:rowOff>95250</xdr:rowOff>
    </xdr:to>
    <xdr:sp>
      <xdr:nvSpPr>
        <xdr:cNvPr id="78" name="Line 123"/>
        <xdr:cNvSpPr>
          <a:spLocks/>
        </xdr:cNvSpPr>
      </xdr:nvSpPr>
      <xdr:spPr>
        <a:xfrm flipH="1">
          <a:off x="7534275" y="1417320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</xdr:col>
      <xdr:colOff>581025</xdr:colOff>
      <xdr:row>85</xdr:row>
      <xdr:rowOff>114300</xdr:rowOff>
    </xdr:from>
    <xdr:ext cx="1419225" cy="190500"/>
    <xdr:sp>
      <xdr:nvSpPr>
        <xdr:cNvPr id="79" name="Text 21"/>
        <xdr:cNvSpPr txBox="1">
          <a:spLocks noChangeArrowheads="1"/>
        </xdr:cNvSpPr>
      </xdr:nvSpPr>
      <xdr:spPr>
        <a:xfrm>
          <a:off x="7591425" y="1419225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D4"/>
              </a:solidFill>
              <a:latin typeface="Geneva"/>
              <a:ea typeface="Geneva"/>
              <a:cs typeface="Geneva"/>
            </a:rPr>
            <a:t>DEPTH (2nd Leg)</a:t>
          </a:r>
        </a:p>
      </xdr:txBody>
    </xdr:sp>
    <xdr:clientData/>
  </xdr:oneCellAnchor>
  <xdr:twoCellAnchor>
    <xdr:from>
      <xdr:col>7</xdr:col>
      <xdr:colOff>419100</xdr:colOff>
      <xdr:row>86</xdr:row>
      <xdr:rowOff>152400</xdr:rowOff>
    </xdr:from>
    <xdr:to>
      <xdr:col>8</xdr:col>
      <xdr:colOff>466725</xdr:colOff>
      <xdr:row>89</xdr:row>
      <xdr:rowOff>28575</xdr:rowOff>
    </xdr:to>
    <xdr:sp>
      <xdr:nvSpPr>
        <xdr:cNvPr id="80" name="Line 127"/>
        <xdr:cNvSpPr>
          <a:spLocks/>
        </xdr:cNvSpPr>
      </xdr:nvSpPr>
      <xdr:spPr>
        <a:xfrm flipV="1">
          <a:off x="6562725" y="14392275"/>
          <a:ext cx="914400" cy="361950"/>
        </a:xfrm>
        <a:prstGeom prst="line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542925</xdr:colOff>
      <xdr:row>70</xdr:row>
      <xdr:rowOff>133350</xdr:rowOff>
    </xdr:from>
    <xdr:to>
      <xdr:col>7</xdr:col>
      <xdr:colOff>542925</xdr:colOff>
      <xdr:row>71</xdr:row>
      <xdr:rowOff>85725</xdr:rowOff>
    </xdr:to>
    <xdr:sp>
      <xdr:nvSpPr>
        <xdr:cNvPr id="81" name="Line 132"/>
        <xdr:cNvSpPr>
          <a:spLocks/>
        </xdr:cNvSpPr>
      </xdr:nvSpPr>
      <xdr:spPr>
        <a:xfrm>
          <a:off x="6686550" y="117824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485775</xdr:colOff>
      <xdr:row>8</xdr:row>
      <xdr:rowOff>66675</xdr:rowOff>
    </xdr:from>
    <xdr:to>
      <xdr:col>7</xdr:col>
      <xdr:colOff>571500</xdr:colOff>
      <xdr:row>9</xdr:row>
      <xdr:rowOff>66675</xdr:rowOff>
    </xdr:to>
    <xdr:sp>
      <xdr:nvSpPr>
        <xdr:cNvPr id="82" name="Line 133"/>
        <xdr:cNvSpPr>
          <a:spLocks/>
        </xdr:cNvSpPr>
      </xdr:nvSpPr>
      <xdr:spPr>
        <a:xfrm flipH="1">
          <a:off x="6629400" y="1676400"/>
          <a:ext cx="857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733425</xdr:colOff>
      <xdr:row>8</xdr:row>
      <xdr:rowOff>66675</xdr:rowOff>
    </xdr:from>
    <xdr:to>
      <xdr:col>8</xdr:col>
      <xdr:colOff>28575</xdr:colOff>
      <xdr:row>8</xdr:row>
      <xdr:rowOff>123825</xdr:rowOff>
    </xdr:to>
    <xdr:sp>
      <xdr:nvSpPr>
        <xdr:cNvPr id="83" name="Line 134"/>
        <xdr:cNvSpPr>
          <a:spLocks/>
        </xdr:cNvSpPr>
      </xdr:nvSpPr>
      <xdr:spPr>
        <a:xfrm>
          <a:off x="6877050" y="1676400"/>
          <a:ext cx="161925" cy="57150"/>
        </a:xfrm>
        <a:prstGeom prst="line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485775</xdr:colOff>
      <xdr:row>21</xdr:row>
      <xdr:rowOff>28575</xdr:rowOff>
    </xdr:from>
    <xdr:to>
      <xdr:col>9</xdr:col>
      <xdr:colOff>657225</xdr:colOff>
      <xdr:row>26</xdr:row>
      <xdr:rowOff>85725</xdr:rowOff>
    </xdr:to>
    <xdr:sp>
      <xdr:nvSpPr>
        <xdr:cNvPr id="84" name="Rectangle 136"/>
        <xdr:cNvSpPr>
          <a:spLocks/>
        </xdr:cNvSpPr>
      </xdr:nvSpPr>
      <xdr:spPr>
        <a:xfrm>
          <a:off x="6143625" y="3743325"/>
          <a:ext cx="2390775" cy="866775"/>
        </a:xfrm>
        <a:prstGeom prst="rect">
          <a:avLst/>
        </a:prstGeom>
        <a:gradFill rotWithShape="1">
          <a:gsLst>
            <a:gs pos="0">
              <a:srgbClr val="0086A8"/>
            </a:gs>
            <a:gs pos="100000">
              <a:srgbClr val="00CCFF"/>
            </a:gs>
          </a:gsLst>
          <a:lin ang="18900000" scaled="1"/>
        </a:gradFill>
        <a:ln w="24765" cmpd="sng">
          <a:solidFill>
            <a:srgbClr val="3366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114300</xdr:rowOff>
    </xdr:from>
    <xdr:to>
      <xdr:col>8</xdr:col>
      <xdr:colOff>714375</xdr:colOff>
      <xdr:row>17</xdr:row>
      <xdr:rowOff>38100</xdr:rowOff>
    </xdr:to>
    <xdr:sp>
      <xdr:nvSpPr>
        <xdr:cNvPr id="85" name="Line 137"/>
        <xdr:cNvSpPr>
          <a:spLocks/>
        </xdr:cNvSpPr>
      </xdr:nvSpPr>
      <xdr:spPr>
        <a:xfrm>
          <a:off x="7038975" y="2533650"/>
          <a:ext cx="685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3399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133350</xdr:colOff>
      <xdr:row>21</xdr:row>
      <xdr:rowOff>47625</xdr:rowOff>
    </xdr:from>
    <xdr:to>
      <xdr:col>8</xdr:col>
      <xdr:colOff>809625</xdr:colOff>
      <xdr:row>24</xdr:row>
      <xdr:rowOff>133350</xdr:rowOff>
    </xdr:to>
    <xdr:sp>
      <xdr:nvSpPr>
        <xdr:cNvPr id="86" name="Line 138"/>
        <xdr:cNvSpPr>
          <a:spLocks/>
        </xdr:cNvSpPr>
      </xdr:nvSpPr>
      <xdr:spPr>
        <a:xfrm>
          <a:off x="7143750" y="3762375"/>
          <a:ext cx="685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3399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</xdr:col>
      <xdr:colOff>819150</xdr:colOff>
      <xdr:row>23</xdr:row>
      <xdr:rowOff>57150</xdr:rowOff>
    </xdr:from>
    <xdr:ext cx="1752600" cy="400050"/>
    <xdr:sp>
      <xdr:nvSpPr>
        <xdr:cNvPr id="87" name="Text 21"/>
        <xdr:cNvSpPr txBox="1">
          <a:spLocks noChangeArrowheads="1"/>
        </xdr:cNvSpPr>
      </xdr:nvSpPr>
      <xdr:spPr>
        <a:xfrm>
          <a:off x="7829550" y="4095750"/>
          <a:ext cx="1752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D4"/>
              </a:solidFill>
              <a:latin typeface="Geneva"/>
              <a:ea typeface="Geneva"/>
              <a:cs typeface="Geneva"/>
            </a:rPr>
            <a:t>Angle 2 Refracted
Longitudinal Wave</a:t>
          </a:r>
        </a:p>
      </xdr:txBody>
    </xdr:sp>
    <xdr:clientData/>
  </xdr:oneCellAnchor>
  <xdr:oneCellAnchor>
    <xdr:from>
      <xdr:col>7</xdr:col>
      <xdr:colOff>9525</xdr:colOff>
      <xdr:row>22</xdr:row>
      <xdr:rowOff>0</xdr:rowOff>
    </xdr:from>
    <xdr:ext cx="981075" cy="352425"/>
    <xdr:sp>
      <xdr:nvSpPr>
        <xdr:cNvPr id="88" name="Text 21"/>
        <xdr:cNvSpPr txBox="1">
          <a:spLocks noChangeArrowheads="1"/>
        </xdr:cNvSpPr>
      </xdr:nvSpPr>
      <xdr:spPr>
        <a:xfrm>
          <a:off x="6153150" y="3876675"/>
          <a:ext cx="981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Angle 1 Shear
Component</a:t>
          </a:r>
        </a:p>
      </xdr:txBody>
    </xdr:sp>
    <xdr:clientData/>
  </xdr:oneCellAnchor>
  <xdr:twoCellAnchor>
    <xdr:from>
      <xdr:col>8</xdr:col>
      <xdr:colOff>390525</xdr:colOff>
      <xdr:row>23</xdr:row>
      <xdr:rowOff>142875</xdr:rowOff>
    </xdr:from>
    <xdr:to>
      <xdr:col>8</xdr:col>
      <xdr:colOff>676275</xdr:colOff>
      <xdr:row>25</xdr:row>
      <xdr:rowOff>9525</xdr:rowOff>
    </xdr:to>
    <xdr:sp>
      <xdr:nvSpPr>
        <xdr:cNvPr id="89" name="Line 143"/>
        <xdr:cNvSpPr>
          <a:spLocks/>
        </xdr:cNvSpPr>
      </xdr:nvSpPr>
      <xdr:spPr>
        <a:xfrm flipV="1">
          <a:off x="7400925" y="4181475"/>
          <a:ext cx="2857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85725</xdr:colOff>
      <xdr:row>19</xdr:row>
      <xdr:rowOff>152400</xdr:rowOff>
    </xdr:from>
    <xdr:to>
      <xdr:col>8</xdr:col>
      <xdr:colOff>85725</xdr:colOff>
      <xdr:row>28</xdr:row>
      <xdr:rowOff>9525</xdr:rowOff>
    </xdr:to>
    <xdr:sp>
      <xdr:nvSpPr>
        <xdr:cNvPr id="90" name="Line 144"/>
        <xdr:cNvSpPr>
          <a:spLocks/>
        </xdr:cNvSpPr>
      </xdr:nvSpPr>
      <xdr:spPr>
        <a:xfrm flipH="1">
          <a:off x="7096125" y="3543300"/>
          <a:ext cx="0" cy="1314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</xdr:col>
      <xdr:colOff>847725</xdr:colOff>
      <xdr:row>25</xdr:row>
      <xdr:rowOff>104775</xdr:rowOff>
    </xdr:from>
    <xdr:ext cx="819150" cy="428625"/>
    <xdr:sp>
      <xdr:nvSpPr>
        <xdr:cNvPr id="91" name="Text 21"/>
        <xdr:cNvSpPr txBox="1">
          <a:spLocks noChangeArrowheads="1"/>
        </xdr:cNvSpPr>
      </xdr:nvSpPr>
      <xdr:spPr>
        <a:xfrm>
          <a:off x="6991350" y="4467225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Velocity 1
</a:t>
          </a:r>
        </a:p>
      </xdr:txBody>
    </xdr:sp>
    <xdr:clientData/>
  </xdr:oneCellAnchor>
  <xdr:oneCellAnchor>
    <xdr:from>
      <xdr:col>8</xdr:col>
      <xdr:colOff>676275</xdr:colOff>
      <xdr:row>22</xdr:row>
      <xdr:rowOff>19050</xdr:rowOff>
    </xdr:from>
    <xdr:ext cx="714375" cy="200025"/>
    <xdr:sp>
      <xdr:nvSpPr>
        <xdr:cNvPr id="92" name="Text 21"/>
        <xdr:cNvSpPr txBox="1">
          <a:spLocks noChangeArrowheads="1"/>
        </xdr:cNvSpPr>
      </xdr:nvSpPr>
      <xdr:spPr>
        <a:xfrm>
          <a:off x="7686675" y="38957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Velocity 2</a:t>
          </a:r>
          <a:r>
            <a:rPr lang="en-US" cap="none" sz="1000" b="0" i="0" u="none" baseline="0">
              <a:solidFill>
                <a:srgbClr val="1FB714"/>
              </a:solidFill>
              <a:latin typeface="Geneva"/>
              <a:ea typeface="Geneva"/>
              <a:cs typeface="Geneva"/>
            </a:rPr>
            <a:t> </a:t>
          </a:r>
        </a:p>
      </xdr:txBody>
    </xdr:sp>
    <xdr:clientData/>
  </xdr:oneCellAnchor>
  <xdr:twoCellAnchor>
    <xdr:from>
      <xdr:col>7</xdr:col>
      <xdr:colOff>466725</xdr:colOff>
      <xdr:row>9</xdr:row>
      <xdr:rowOff>38100</xdr:rowOff>
    </xdr:from>
    <xdr:to>
      <xdr:col>8</xdr:col>
      <xdr:colOff>47625</xdr:colOff>
      <xdr:row>13</xdr:row>
      <xdr:rowOff>95250</xdr:rowOff>
    </xdr:to>
    <xdr:sp>
      <xdr:nvSpPr>
        <xdr:cNvPr id="93" name="Line 147"/>
        <xdr:cNvSpPr>
          <a:spLocks/>
        </xdr:cNvSpPr>
      </xdr:nvSpPr>
      <xdr:spPr>
        <a:xfrm>
          <a:off x="6610350" y="1809750"/>
          <a:ext cx="447675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95250</xdr:colOff>
      <xdr:row>24</xdr:row>
      <xdr:rowOff>9525</xdr:rowOff>
    </xdr:from>
    <xdr:to>
      <xdr:col>8</xdr:col>
      <xdr:colOff>314325</xdr:colOff>
      <xdr:row>24</xdr:row>
      <xdr:rowOff>66675</xdr:rowOff>
    </xdr:to>
    <xdr:sp>
      <xdr:nvSpPr>
        <xdr:cNvPr id="94" name="Line 148"/>
        <xdr:cNvSpPr>
          <a:spLocks/>
        </xdr:cNvSpPr>
      </xdr:nvSpPr>
      <xdr:spPr>
        <a:xfrm flipH="1">
          <a:off x="7105650" y="4210050"/>
          <a:ext cx="219075" cy="57150"/>
        </a:xfrm>
        <a:prstGeom prst="line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400050</xdr:colOff>
      <xdr:row>40</xdr:row>
      <xdr:rowOff>76200</xdr:rowOff>
    </xdr:from>
    <xdr:to>
      <xdr:col>8</xdr:col>
      <xdr:colOff>762000</xdr:colOff>
      <xdr:row>49</xdr:row>
      <xdr:rowOff>28575</xdr:rowOff>
    </xdr:to>
    <xdr:sp>
      <xdr:nvSpPr>
        <xdr:cNvPr id="95" name="Rectangle 153"/>
        <xdr:cNvSpPr>
          <a:spLocks/>
        </xdr:cNvSpPr>
      </xdr:nvSpPr>
      <xdr:spPr>
        <a:xfrm>
          <a:off x="6543675" y="6867525"/>
          <a:ext cx="1228725" cy="1409700"/>
        </a:xfrm>
        <a:prstGeom prst="rect">
          <a:avLst/>
        </a:prstGeom>
        <a:gradFill rotWithShape="1">
          <a:gsLst>
            <a:gs pos="0">
              <a:srgbClr val="00CCFF"/>
            </a:gs>
            <a:gs pos="100000">
              <a:srgbClr val="0086A8"/>
            </a:gs>
          </a:gsLst>
          <a:lin ang="2700000" scaled="1"/>
        </a:gradFill>
        <a:ln w="2476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790575</xdr:colOff>
      <xdr:row>39</xdr:row>
      <xdr:rowOff>47625</xdr:rowOff>
    </xdr:from>
    <xdr:to>
      <xdr:col>8</xdr:col>
      <xdr:colOff>295275</xdr:colOff>
      <xdr:row>40</xdr:row>
      <xdr:rowOff>76200</xdr:rowOff>
    </xdr:to>
    <xdr:sp>
      <xdr:nvSpPr>
        <xdr:cNvPr id="96" name="Rectangle 154"/>
        <xdr:cNvSpPr>
          <a:spLocks/>
        </xdr:cNvSpPr>
      </xdr:nvSpPr>
      <xdr:spPr>
        <a:xfrm>
          <a:off x="6934200" y="6677025"/>
          <a:ext cx="371475" cy="190500"/>
        </a:xfrm>
        <a:prstGeom prst="rect">
          <a:avLst/>
        </a:prstGeom>
        <a:solidFill>
          <a:srgbClr val="FFFFFF"/>
        </a:solidFill>
        <a:ln w="2476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142875</xdr:colOff>
      <xdr:row>40</xdr:row>
      <xdr:rowOff>104775</xdr:rowOff>
    </xdr:from>
    <xdr:to>
      <xdr:col>8</xdr:col>
      <xdr:colOff>142875</xdr:colOff>
      <xdr:row>49</xdr:row>
      <xdr:rowOff>47625</xdr:rowOff>
    </xdr:to>
    <xdr:sp>
      <xdr:nvSpPr>
        <xdr:cNvPr id="97" name="Line 155"/>
        <xdr:cNvSpPr>
          <a:spLocks/>
        </xdr:cNvSpPr>
      </xdr:nvSpPr>
      <xdr:spPr>
        <a:xfrm>
          <a:off x="7153275" y="6896100"/>
          <a:ext cx="0" cy="1400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171450</xdr:colOff>
      <xdr:row>40</xdr:row>
      <xdr:rowOff>114300</xdr:rowOff>
    </xdr:from>
    <xdr:to>
      <xdr:col>8</xdr:col>
      <xdr:colOff>600075</xdr:colOff>
      <xdr:row>48</xdr:row>
      <xdr:rowOff>114300</xdr:rowOff>
    </xdr:to>
    <xdr:sp>
      <xdr:nvSpPr>
        <xdr:cNvPr id="98" name="Line 156"/>
        <xdr:cNvSpPr>
          <a:spLocks/>
        </xdr:cNvSpPr>
      </xdr:nvSpPr>
      <xdr:spPr>
        <a:xfrm>
          <a:off x="7181850" y="6905625"/>
          <a:ext cx="419100" cy="1295400"/>
        </a:xfrm>
        <a:prstGeom prst="line">
          <a:avLst/>
        </a:prstGeom>
        <a:solidFill>
          <a:srgbClr val="FFFFFF"/>
        </a:solidFill>
        <a:ln w="9525" cmpd="sng">
          <a:solidFill>
            <a:srgbClr val="3399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342900</xdr:colOff>
      <xdr:row>47</xdr:row>
      <xdr:rowOff>19050</xdr:rowOff>
    </xdr:from>
    <xdr:to>
      <xdr:col>8</xdr:col>
      <xdr:colOff>504825</xdr:colOff>
      <xdr:row>47</xdr:row>
      <xdr:rowOff>104775</xdr:rowOff>
    </xdr:to>
    <xdr:sp>
      <xdr:nvSpPr>
        <xdr:cNvPr id="99" name="Line 157"/>
        <xdr:cNvSpPr>
          <a:spLocks/>
        </xdr:cNvSpPr>
      </xdr:nvSpPr>
      <xdr:spPr>
        <a:xfrm flipV="1">
          <a:off x="7353300" y="7943850"/>
          <a:ext cx="1619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104775</xdr:colOff>
      <xdr:row>47</xdr:row>
      <xdr:rowOff>104775</xdr:rowOff>
    </xdr:from>
    <xdr:to>
      <xdr:col>8</xdr:col>
      <xdr:colOff>323850</xdr:colOff>
      <xdr:row>48</xdr:row>
      <xdr:rowOff>19050</xdr:rowOff>
    </xdr:to>
    <xdr:sp>
      <xdr:nvSpPr>
        <xdr:cNvPr id="100" name="Line 158"/>
        <xdr:cNvSpPr>
          <a:spLocks/>
        </xdr:cNvSpPr>
      </xdr:nvSpPr>
      <xdr:spPr>
        <a:xfrm flipH="1">
          <a:off x="7115175" y="8029575"/>
          <a:ext cx="2190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66675</xdr:colOff>
      <xdr:row>25</xdr:row>
      <xdr:rowOff>9525</xdr:rowOff>
    </xdr:from>
    <xdr:to>
      <xdr:col>8</xdr:col>
      <xdr:colOff>419100</xdr:colOff>
      <xdr:row>25</xdr:row>
      <xdr:rowOff>85725</xdr:rowOff>
    </xdr:to>
    <xdr:sp>
      <xdr:nvSpPr>
        <xdr:cNvPr id="101" name="Line 167"/>
        <xdr:cNvSpPr>
          <a:spLocks/>
        </xdr:cNvSpPr>
      </xdr:nvSpPr>
      <xdr:spPr>
        <a:xfrm flipH="1">
          <a:off x="7077075" y="4371975"/>
          <a:ext cx="361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238125</xdr:colOff>
      <xdr:row>23</xdr:row>
      <xdr:rowOff>133350</xdr:rowOff>
    </xdr:from>
    <xdr:to>
      <xdr:col>8</xdr:col>
      <xdr:colOff>371475</xdr:colOff>
      <xdr:row>24</xdr:row>
      <xdr:rowOff>28575</xdr:rowOff>
    </xdr:to>
    <xdr:sp>
      <xdr:nvSpPr>
        <xdr:cNvPr id="102" name="Line 168"/>
        <xdr:cNvSpPr>
          <a:spLocks/>
        </xdr:cNvSpPr>
      </xdr:nvSpPr>
      <xdr:spPr>
        <a:xfrm flipV="1">
          <a:off x="7248525" y="4171950"/>
          <a:ext cx="133350" cy="57150"/>
        </a:xfrm>
        <a:prstGeom prst="line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104775</xdr:colOff>
      <xdr:row>21</xdr:row>
      <xdr:rowOff>19050</xdr:rowOff>
    </xdr:from>
    <xdr:to>
      <xdr:col>8</xdr:col>
      <xdr:colOff>457200</xdr:colOff>
      <xdr:row>25</xdr:row>
      <xdr:rowOff>0</xdr:rowOff>
    </xdr:to>
    <xdr:sp>
      <xdr:nvSpPr>
        <xdr:cNvPr id="103" name="Line 169"/>
        <xdr:cNvSpPr>
          <a:spLocks/>
        </xdr:cNvSpPr>
      </xdr:nvSpPr>
      <xdr:spPr>
        <a:xfrm>
          <a:off x="7115175" y="3733800"/>
          <a:ext cx="342900" cy="628650"/>
        </a:xfrm>
        <a:prstGeom prst="line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showGridLines="0" tabSelected="1" workbookViewId="0" topLeftCell="A1">
      <selection activeCell="F29" sqref="F29"/>
    </sheetView>
  </sheetViews>
  <sheetFormatPr defaultColWidth="9.00390625" defaultRowHeight="12.75"/>
  <cols>
    <col min="1" max="1" width="16.875" style="0" customWidth="1"/>
    <col min="2" max="2" width="0" style="0" hidden="1" customWidth="1"/>
    <col min="3" max="3" width="2.75390625" style="0" customWidth="1"/>
    <col min="4" max="4" width="19.625" style="0" customWidth="1"/>
    <col min="5" max="5" width="17.00390625" style="0" customWidth="1"/>
    <col min="6" max="6" width="18.00390625" style="0" customWidth="1"/>
    <col min="7" max="7" width="6.375" style="0" customWidth="1"/>
    <col min="8" max="16384" width="11.375" style="0" customWidth="1"/>
  </cols>
  <sheetData>
    <row r="1" spans="1:11" ht="34.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12.75">
      <c r="C2" s="1"/>
    </row>
    <row r="3" ht="12.75">
      <c r="C3" s="1"/>
    </row>
    <row r="4" spans="4:8" ht="12.75">
      <c r="D4" s="1"/>
      <c r="H4" s="5"/>
    </row>
    <row r="5" ht="12.75">
      <c r="D5" s="1"/>
    </row>
    <row r="6" spans="4:7" ht="15.75">
      <c r="D6" s="1"/>
      <c r="E6" s="22" t="s">
        <v>46</v>
      </c>
      <c r="F6" s="30" t="s">
        <v>58</v>
      </c>
      <c r="G6" s="30"/>
    </row>
    <row r="8" spans="4:8" ht="12.75">
      <c r="D8" s="23" t="s">
        <v>1</v>
      </c>
      <c r="E8" s="28"/>
      <c r="H8" s="9"/>
    </row>
    <row r="9" spans="1:6" ht="12.75">
      <c r="A9" s="5" t="s">
        <v>41</v>
      </c>
      <c r="D9" s="7" t="s">
        <v>40</v>
      </c>
      <c r="E9" s="3" t="s">
        <v>2</v>
      </c>
      <c r="F9" s="8" t="s">
        <v>3</v>
      </c>
    </row>
    <row r="10" spans="1:6" ht="12.75">
      <c r="A10" s="16">
        <f>ASIN((SIN($D10*PI()/180)*$E10)/$F10)*180/PI()</f>
        <v>8.486137079851337</v>
      </c>
      <c r="D10" s="4">
        <v>45</v>
      </c>
      <c r="E10" s="4">
        <v>0.048</v>
      </c>
      <c r="F10" s="4">
        <v>0.23</v>
      </c>
    </row>
    <row r="11" spans="1:6" ht="12.75">
      <c r="A11" s="6" t="s">
        <v>40</v>
      </c>
      <c r="D11" s="5" t="s">
        <v>41</v>
      </c>
      <c r="E11" s="8" t="s">
        <v>3</v>
      </c>
      <c r="F11" s="3" t="s">
        <v>2</v>
      </c>
    </row>
    <row r="12" spans="1:6" ht="12.75">
      <c r="A12" s="16">
        <f>ASIN((SIN($D12*PI()/180)*$E12)/$F12)*180/PI()</f>
        <v>32.94292972654865</v>
      </c>
      <c r="D12" s="4">
        <v>29.628</v>
      </c>
      <c r="E12" s="4">
        <v>0.121</v>
      </c>
      <c r="F12" s="4">
        <v>0.11</v>
      </c>
    </row>
    <row r="13" spans="1:9" ht="12.75">
      <c r="A13" s="2" t="s">
        <v>42</v>
      </c>
      <c r="D13" s="5" t="s">
        <v>41</v>
      </c>
      <c r="E13" s="8" t="s">
        <v>3</v>
      </c>
      <c r="F13" s="7" t="s">
        <v>40</v>
      </c>
      <c r="I13" s="6"/>
    </row>
    <row r="14" spans="1:6" ht="12.75">
      <c r="A14" s="16">
        <f>(SIN($D14*PI()/180)*$E14)/(SIN($F14*PI()/180))</f>
        <v>1.3129446986848874</v>
      </c>
      <c r="D14" s="4">
        <v>29.628</v>
      </c>
      <c r="E14" s="4">
        <v>2.3</v>
      </c>
      <c r="F14" s="4">
        <v>60</v>
      </c>
    </row>
    <row r="15" spans="1:6" ht="12.75">
      <c r="A15" s="14" t="s">
        <v>43</v>
      </c>
      <c r="D15" s="5" t="s">
        <v>41</v>
      </c>
      <c r="E15" s="3" t="s">
        <v>2</v>
      </c>
      <c r="F15" s="7" t="s">
        <v>40</v>
      </c>
    </row>
    <row r="16" spans="1:6" ht="12.75">
      <c r="A16" s="16">
        <f>(SIN($F16*PI()/180)*$E16)/(SIN($D16*PI()/180))</f>
        <v>2.2999688658771844</v>
      </c>
      <c r="D16" s="4">
        <v>29.628</v>
      </c>
      <c r="E16" s="4">
        <v>1.21</v>
      </c>
      <c r="F16" s="4">
        <v>70</v>
      </c>
    </row>
    <row r="17" spans="1:6" ht="12.75">
      <c r="A17" s="2"/>
      <c r="D17" s="11"/>
      <c r="E17" s="11"/>
      <c r="F17" s="11"/>
    </row>
    <row r="18" ht="12.75">
      <c r="A18" s="2"/>
    </row>
    <row r="19" ht="12.75">
      <c r="A19" s="2"/>
    </row>
    <row r="20" ht="12.75">
      <c r="A20" s="2"/>
    </row>
    <row r="21" spans="1:4" ht="12.75">
      <c r="A21" s="2"/>
      <c r="D21" s="23" t="s">
        <v>4</v>
      </c>
    </row>
    <row r="22" spans="1:5" ht="12.75">
      <c r="A22" s="2" t="s">
        <v>5</v>
      </c>
      <c r="D22" s="3" t="s">
        <v>6</v>
      </c>
      <c r="E22" s="3" t="s">
        <v>47</v>
      </c>
    </row>
    <row r="23" spans="1:5" ht="12.75">
      <c r="A23" s="16">
        <f>$D23*$E23</f>
        <v>26000</v>
      </c>
      <c r="D23" s="4">
        <v>8</v>
      </c>
      <c r="E23" s="4">
        <v>3250</v>
      </c>
    </row>
    <row r="25" ht="12.75">
      <c r="A25" s="2"/>
    </row>
    <row r="26" spans="1:4" ht="12.75">
      <c r="A26" s="2"/>
      <c r="D26" s="23" t="s">
        <v>51</v>
      </c>
    </row>
    <row r="27" spans="1:5" ht="12.75">
      <c r="A27" s="2" t="s">
        <v>7</v>
      </c>
      <c r="D27" s="3" t="s">
        <v>50</v>
      </c>
      <c r="E27" s="3" t="s">
        <v>48</v>
      </c>
    </row>
    <row r="28" spans="1:5" ht="12.75">
      <c r="A28" s="16">
        <f>20*LOG10($D28/$E28)</f>
        <v>1.4116214857141456</v>
      </c>
      <c r="D28" s="4">
        <v>80</v>
      </c>
      <c r="E28" s="4">
        <v>68</v>
      </c>
    </row>
    <row r="29" spans="1:6" ht="12.75">
      <c r="A29" s="3" t="s">
        <v>49</v>
      </c>
      <c r="D29" s="11"/>
      <c r="E29" s="11"/>
      <c r="F29" s="24"/>
    </row>
    <row r="30" spans="1:6" ht="12.75">
      <c r="A30" s="25">
        <f>$E$28/$D$28</f>
        <v>0.85</v>
      </c>
      <c r="D30" s="11"/>
      <c r="E30" s="11"/>
      <c r="F30" s="24"/>
    </row>
    <row r="31" spans="1:6" ht="12.75">
      <c r="A31" s="16"/>
      <c r="D31" s="11"/>
      <c r="E31" s="11"/>
      <c r="F31" s="24"/>
    </row>
    <row r="32" spans="1:5" ht="12.75">
      <c r="A32" s="2" t="s">
        <v>8</v>
      </c>
      <c r="D32" s="3" t="s">
        <v>7</v>
      </c>
      <c r="E32" s="3"/>
    </row>
    <row r="33" spans="1:5" ht="12.75">
      <c r="A33" s="16">
        <f>10^($D33/20)</f>
        <v>1.1764705882352942</v>
      </c>
      <c r="D33" s="18">
        <f>A28</f>
        <v>1.4116214857141456</v>
      </c>
      <c r="E33" s="3"/>
    </row>
    <row r="34" ht="12.75">
      <c r="A34" s="2"/>
    </row>
    <row r="35" spans="1:4" ht="12.75">
      <c r="A35" s="2"/>
      <c r="D35" s="23" t="s">
        <v>9</v>
      </c>
    </row>
    <row r="36" spans="1:5" ht="12.75">
      <c r="A36" s="2" t="s">
        <v>9</v>
      </c>
      <c r="D36" s="27" t="s">
        <v>56</v>
      </c>
      <c r="E36" s="3" t="s">
        <v>55</v>
      </c>
    </row>
    <row r="37" spans="1:5" ht="12.75">
      <c r="A37" s="16">
        <f>$D37/$E37</f>
        <v>0.10222222222222223</v>
      </c>
      <c r="D37" s="4">
        <v>0.23</v>
      </c>
      <c r="E37" s="26">
        <v>2.25</v>
      </c>
    </row>
    <row r="38" spans="1:4" ht="12.75">
      <c r="A38" s="2"/>
      <c r="D38" s="1"/>
    </row>
    <row r="39" spans="1:7" ht="12.75">
      <c r="A39" s="2"/>
      <c r="D39" s="23" t="s">
        <v>11</v>
      </c>
      <c r="G39" s="9"/>
    </row>
    <row r="40" spans="1:5" ht="12.75">
      <c r="A40" s="2" t="s">
        <v>12</v>
      </c>
      <c r="D40" s="3" t="s">
        <v>13</v>
      </c>
      <c r="E40" s="3" t="s">
        <v>9</v>
      </c>
    </row>
    <row r="41" spans="1:5" ht="12.75">
      <c r="A41" s="16">
        <f>$D41^2/(4*$E41)</f>
        <v>0.6114130434782609</v>
      </c>
      <c r="D41" s="4">
        <v>0.5</v>
      </c>
      <c r="E41" s="18">
        <f>A37</f>
        <v>0.10222222222222223</v>
      </c>
    </row>
    <row r="42" ht="12.75">
      <c r="A42" s="2"/>
    </row>
    <row r="43" spans="1:4" ht="12.75">
      <c r="A43" s="2"/>
      <c r="D43" s="23" t="s">
        <v>14</v>
      </c>
    </row>
    <row r="44" spans="1:5" ht="12.75">
      <c r="A44" s="2" t="s">
        <v>15</v>
      </c>
      <c r="D44" s="3" t="s">
        <v>9</v>
      </c>
      <c r="E44" s="3" t="s">
        <v>13</v>
      </c>
    </row>
    <row r="45" spans="1:9" ht="12.75">
      <c r="A45" s="16">
        <f>ASIN(1.22*$D45/$E45)*180/PI()/2</f>
        <v>7.221662458776897</v>
      </c>
      <c r="D45" s="18">
        <f>A37</f>
        <v>0.10222222222222223</v>
      </c>
      <c r="E45" s="4">
        <f>D41</f>
        <v>0.5</v>
      </c>
      <c r="I45" s="15"/>
    </row>
    <row r="46" spans="1:6" ht="12.75">
      <c r="A46" s="2" t="s">
        <v>15</v>
      </c>
      <c r="D46" t="s">
        <v>16</v>
      </c>
      <c r="E46" s="3" t="s">
        <v>10</v>
      </c>
      <c r="F46" s="3" t="s">
        <v>13</v>
      </c>
    </row>
    <row r="47" spans="1:6" ht="12.75">
      <c r="A47" s="17">
        <f>ASIN(1.22*$D47/$E47*$F47)*180/PI()/2</f>
        <v>1.7875147336472517</v>
      </c>
      <c r="D47" s="4">
        <f>D37</f>
        <v>0.23</v>
      </c>
      <c r="E47" s="4">
        <f>E37</f>
        <v>2.25</v>
      </c>
      <c r="F47" s="4">
        <f>D41</f>
        <v>0.5</v>
      </c>
    </row>
    <row r="48" ht="12.75">
      <c r="A48" s="2"/>
    </row>
    <row r="49" spans="1:4" ht="12.75">
      <c r="A49" s="2"/>
      <c r="D49" s="23" t="s">
        <v>17</v>
      </c>
    </row>
    <row r="50" spans="1:5" ht="12.75">
      <c r="A50" s="2" t="s">
        <v>18</v>
      </c>
      <c r="D50" t="s">
        <v>19</v>
      </c>
      <c r="E50" t="s">
        <v>20</v>
      </c>
    </row>
    <row r="51" spans="1:5" ht="12.75">
      <c r="A51" s="16">
        <f>($D51-$E51)^2/($D51+$E51)^2</f>
        <v>0.2334301224592855</v>
      </c>
      <c r="D51" s="4">
        <v>2.3</v>
      </c>
      <c r="E51" s="4">
        <v>6.6</v>
      </c>
    </row>
    <row r="52" spans="1:5" ht="12.75">
      <c r="A52" s="2"/>
      <c r="D52" s="11"/>
      <c r="E52" s="11"/>
    </row>
    <row r="53" spans="1:5" ht="12.75">
      <c r="A53" s="2"/>
      <c r="D53" s="11"/>
      <c r="E53" s="11"/>
    </row>
    <row r="54" spans="1:5" ht="12.75">
      <c r="A54" s="2"/>
      <c r="D54" s="11"/>
      <c r="E54" s="11"/>
    </row>
    <row r="55" spans="1:5" ht="12.75">
      <c r="A55" s="2"/>
      <c r="D55" s="11"/>
      <c r="E55" s="11"/>
    </row>
    <row r="56" spans="1:4" ht="12.75">
      <c r="A56" s="2"/>
      <c r="D56" s="23" t="s">
        <v>21</v>
      </c>
    </row>
    <row r="57" ht="12.75">
      <c r="A57" s="2"/>
    </row>
    <row r="58" spans="1:5" ht="12.75">
      <c r="A58" s="10" t="s">
        <v>22</v>
      </c>
      <c r="D58" t="s">
        <v>23</v>
      </c>
      <c r="E58" t="s">
        <v>24</v>
      </c>
    </row>
    <row r="59" spans="1:5" ht="12.75">
      <c r="A59" s="16">
        <f>$D59/(COS($E59*PI()/180))</f>
        <v>2.82842712474619</v>
      </c>
      <c r="D59" s="4">
        <v>2</v>
      </c>
      <c r="E59" s="4">
        <v>45</v>
      </c>
    </row>
    <row r="60" ht="12.75">
      <c r="A60" s="2"/>
    </row>
    <row r="61" spans="1:5" ht="12.75">
      <c r="A61" s="6" t="s">
        <v>25</v>
      </c>
      <c r="D61" t="s">
        <v>23</v>
      </c>
      <c r="E61" t="s">
        <v>26</v>
      </c>
    </row>
    <row r="62" spans="1:5" ht="12.75">
      <c r="A62" s="16">
        <f>2*$D62/(COS($E62*PI()/180))</f>
        <v>5.65685424949238</v>
      </c>
      <c r="D62" s="4">
        <v>2</v>
      </c>
      <c r="E62" s="4">
        <v>45</v>
      </c>
    </row>
    <row r="63" spans="1:5" ht="12.75">
      <c r="A63" s="2"/>
      <c r="D63" s="3"/>
      <c r="E63" s="3"/>
    </row>
    <row r="64" spans="1:5" ht="12.75">
      <c r="A64" s="2" t="s">
        <v>27</v>
      </c>
      <c r="D64" t="s">
        <v>23</v>
      </c>
      <c r="E64" t="s">
        <v>26</v>
      </c>
    </row>
    <row r="65" spans="1:5" ht="12.75">
      <c r="A65" s="16">
        <f>2*$D65*TAN($E65*PI()/180)</f>
        <v>3.9999999999999996</v>
      </c>
      <c r="D65" s="4">
        <v>2</v>
      </c>
      <c r="E65" s="4">
        <v>45</v>
      </c>
    </row>
    <row r="66" spans="1:5" ht="12.75">
      <c r="A66" s="2"/>
      <c r="D66" s="11"/>
      <c r="E66" s="11"/>
    </row>
    <row r="67" spans="1:5" ht="12.75">
      <c r="A67" s="2"/>
      <c r="D67" s="11"/>
      <c r="E67" s="11"/>
    </row>
    <row r="68" spans="1:5" ht="12.75">
      <c r="A68" s="2"/>
      <c r="D68" s="11"/>
      <c r="E68" s="11"/>
    </row>
    <row r="69" spans="1:5" ht="12.75">
      <c r="A69" s="2"/>
      <c r="D69" s="1" t="s">
        <v>28</v>
      </c>
      <c r="E69" s="11"/>
    </row>
    <row r="70" spans="1:5" ht="12.75">
      <c r="A70" s="2"/>
      <c r="D70" s="3"/>
      <c r="E70" s="3"/>
    </row>
    <row r="71" spans="1:5" ht="12.75">
      <c r="A71" s="12" t="s">
        <v>29</v>
      </c>
      <c r="D71" s="19" t="s">
        <v>44</v>
      </c>
      <c r="E71" t="s">
        <v>26</v>
      </c>
    </row>
    <row r="72" spans="1:5" ht="12.75">
      <c r="A72" s="16">
        <f>(SIN($E72*PI()/180))*$D72</f>
        <v>4.000103061172299</v>
      </c>
      <c r="D72" s="4">
        <v>5.657</v>
      </c>
      <c r="E72" s="4">
        <v>45</v>
      </c>
    </row>
    <row r="73" spans="1:5" ht="12.75">
      <c r="A73" s="2"/>
      <c r="D73" s="3"/>
      <c r="E73" s="3"/>
    </row>
    <row r="74" spans="1:5" ht="12.75">
      <c r="A74" s="6" t="s">
        <v>30</v>
      </c>
      <c r="D74" s="19" t="s">
        <v>44</v>
      </c>
      <c r="E74" t="s">
        <v>26</v>
      </c>
    </row>
    <row r="75" spans="1:5" ht="12.75">
      <c r="A75" s="16">
        <f>(COS($E75*PI()/180))*$D75</f>
        <v>4.000103061172299</v>
      </c>
      <c r="D75" s="4">
        <v>5.657</v>
      </c>
      <c r="E75" s="4">
        <v>45</v>
      </c>
    </row>
    <row r="76" spans="1:5" ht="12.75">
      <c r="A76" s="2"/>
      <c r="D76" s="11"/>
      <c r="E76" s="11"/>
    </row>
    <row r="77" spans="1:5" ht="12.75">
      <c r="A77" s="2"/>
      <c r="D77" s="11"/>
      <c r="E77" s="11"/>
    </row>
    <row r="78" spans="1:5" ht="12.75">
      <c r="A78" s="2"/>
      <c r="D78" s="11"/>
      <c r="E78" s="11"/>
    </row>
    <row r="79" spans="1:5" ht="12.75">
      <c r="A79" s="2"/>
      <c r="D79" s="11"/>
      <c r="E79" s="11"/>
    </row>
    <row r="80" spans="1:5" ht="12.75">
      <c r="A80" s="2"/>
      <c r="D80" s="13" t="s">
        <v>31</v>
      </c>
      <c r="E80" s="11"/>
    </row>
    <row r="81" ht="12.75">
      <c r="A81" s="2"/>
    </row>
    <row r="82" spans="1:6" ht="12.75">
      <c r="A82" s="6" t="s">
        <v>32</v>
      </c>
      <c r="D82" s="21" t="s">
        <v>23</v>
      </c>
      <c r="E82" s="19" t="s">
        <v>44</v>
      </c>
      <c r="F82" s="20" t="s">
        <v>45</v>
      </c>
    </row>
    <row r="83" spans="1:6" ht="12.75">
      <c r="A83" s="16">
        <f>(2*$D83)-((COS($F83*PI()/180)*$E83))</f>
        <v>3.2928932188134525</v>
      </c>
      <c r="D83" s="4">
        <v>2</v>
      </c>
      <c r="E83" s="4">
        <v>1</v>
      </c>
      <c r="F83" s="4">
        <v>45</v>
      </c>
    </row>
    <row r="84" spans="1:6" ht="12.75">
      <c r="A84" s="2"/>
      <c r="D84" s="11"/>
      <c r="E84" s="11"/>
      <c r="F84" s="11"/>
    </row>
    <row r="85" spans="1:6" ht="12.75">
      <c r="A85" s="2"/>
      <c r="D85" s="11"/>
      <c r="E85" s="11"/>
      <c r="F85" s="11"/>
    </row>
    <row r="86" spans="1:6" ht="12.75">
      <c r="A86" s="2"/>
      <c r="D86" s="11"/>
      <c r="E86" s="11"/>
      <c r="F86" s="11"/>
    </row>
    <row r="87" spans="1:6" ht="12.75">
      <c r="A87" s="2"/>
      <c r="D87" s="11"/>
      <c r="E87" s="11"/>
      <c r="F87" s="11"/>
    </row>
    <row r="88" spans="1:6" ht="12.75">
      <c r="A88" s="2"/>
      <c r="D88" s="11"/>
      <c r="E88" s="11"/>
      <c r="F88" s="11"/>
    </row>
    <row r="89" spans="1:6" ht="12.75">
      <c r="A89" s="2"/>
      <c r="D89" s="11"/>
      <c r="E89" s="11"/>
      <c r="F89" s="11"/>
    </row>
    <row r="90" ht="12.75">
      <c r="A90" s="2"/>
    </row>
    <row r="92" ht="12.75">
      <c r="D92" s="13" t="s">
        <v>57</v>
      </c>
    </row>
    <row r="93" spans="1:5" ht="12.75">
      <c r="A93" s="6" t="s">
        <v>54</v>
      </c>
      <c r="D93" s="3" t="s">
        <v>52</v>
      </c>
      <c r="E93" s="3" t="s">
        <v>53</v>
      </c>
    </row>
    <row r="94" spans="1:5" ht="12.75">
      <c r="A94" s="15">
        <f>(D94/10)*E94</f>
        <v>3.2</v>
      </c>
      <c r="D94" s="26">
        <v>10</v>
      </c>
      <c r="E94" s="26">
        <v>3.2</v>
      </c>
    </row>
    <row r="95" spans="1:5" ht="12.75">
      <c r="A95" s="15"/>
      <c r="D95" s="11"/>
      <c r="E95" s="11"/>
    </row>
    <row r="96" ht="12.75">
      <c r="A96" s="2"/>
    </row>
    <row r="97" spans="1:4" ht="12.75">
      <c r="A97" s="2"/>
      <c r="D97" s="1" t="s">
        <v>33</v>
      </c>
    </row>
    <row r="98" spans="1:5" ht="12.75">
      <c r="A98" s="2" t="s">
        <v>34</v>
      </c>
      <c r="D98" s="3" t="s">
        <v>35</v>
      </c>
      <c r="E98" s="3" t="s">
        <v>36</v>
      </c>
    </row>
    <row r="99" spans="1:5" ht="12.75">
      <c r="A99" s="16">
        <f>ASIN($E99/$D99)*180/PI()</f>
        <v>28.571878142308847</v>
      </c>
      <c r="D99" s="4">
        <v>0.23</v>
      </c>
      <c r="E99" s="4">
        <v>0.11</v>
      </c>
    </row>
    <row r="100" spans="1:5" ht="12.75">
      <c r="A100" s="2"/>
      <c r="D100" s="3"/>
      <c r="E100" s="3"/>
    </row>
    <row r="101" ht="12.75">
      <c r="A101" s="2"/>
    </row>
    <row r="102" spans="1:4" ht="12.75">
      <c r="A102" s="2"/>
      <c r="D102" s="1" t="s">
        <v>37</v>
      </c>
    </row>
    <row r="103" spans="1:5" ht="12.75">
      <c r="A103" s="2" t="s">
        <v>38</v>
      </c>
      <c r="D103" s="3" t="s">
        <v>36</v>
      </c>
      <c r="E103" s="3" t="s">
        <v>39</v>
      </c>
    </row>
    <row r="104" spans="1:5" ht="12.75">
      <c r="A104" s="16">
        <f>ASIN($D104/$E104)*180/PI()</f>
        <v>65.3800226713429</v>
      </c>
      <c r="D104" s="4">
        <v>1.1</v>
      </c>
      <c r="E104" s="4">
        <v>1.21</v>
      </c>
    </row>
  </sheetData>
  <mergeCells count="2">
    <mergeCell ref="A1:K1"/>
    <mergeCell ref="F6:G6"/>
  </mergeCells>
  <printOptions/>
  <pageMargins left="0.75" right="0.75" top="1" bottom="1" header="0.5" footer="0.5"/>
  <pageSetup orientation="portrait" scale="67" r:id="rId4"/>
  <headerFooter alignWithMargins="0">
    <oddFooter>&amp;CPage &amp;P&amp;RPrepared by: Ed Trotter</oddFooter>
  </headerFooter>
  <rowBreaks count="1" manualBreakCount="1">
    <brk id="53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trotteej</cp:lastModifiedBy>
  <cp:lastPrinted>2000-12-18T19:19:10Z</cp:lastPrinted>
  <dcterms:created xsi:type="dcterms:W3CDTF">2000-01-06T18:46:37Z</dcterms:created>
  <dcterms:modified xsi:type="dcterms:W3CDTF">2000-12-19T07:06:28Z</dcterms:modified>
  <cp:category/>
  <cp:version/>
  <cp:contentType/>
  <cp:contentStatus/>
</cp:coreProperties>
</file>